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gyou1-link\01樹木医\1.募集案内（受験の手引き）\R08年度\"/>
    </mc:Choice>
  </mc:AlternateContent>
  <xr:revisionPtr revIDLastSave="0" documentId="13_ncr:1_{2B131F36-761B-4BB7-B725-9AFC8B6F7D52}" xr6:coauthVersionLast="47" xr6:coauthVersionMax="47" xr10:uidLastSave="{00000000-0000-0000-0000-000000000000}"/>
  <bookViews>
    <workbookView xWindow="-120" yWindow="-120" windowWidth="29040" windowHeight="15720" xr2:uid="{E12501FF-EE74-4E9A-A9A0-233315E54449}"/>
  </bookViews>
  <sheets>
    <sheet name="説明" sheetId="11" r:id="rId1"/>
    <sheet name="入力" sheetId="6" r:id="rId2"/>
    <sheet name="①申込書（写真の添付必要）" sheetId="9" r:id="rId3"/>
    <sheet name="②業務経歴書" sheetId="2" r:id="rId4"/>
    <sheet name="③業務経歴証明書" sheetId="10" r:id="rId5"/>
    <sheet name="④業務経験事例" sheetId="5" r:id="rId6"/>
    <sheet name="データシート" sheetId="7" r:id="rId7"/>
  </sheets>
  <definedNames>
    <definedName name="_xlnm.Print_Area" localSheetId="2">'①申込書（写真の添付必要）'!$B$1:$AC$46</definedName>
    <definedName name="_xlnm.Print_Area" localSheetId="3">②業務経歴書!$B$1:$L$16</definedName>
    <definedName name="_xlnm.Print_Area" localSheetId="4">③業務経歴証明書!$B$1:$N$30</definedName>
    <definedName name="_xlnm.Print_Area" localSheetId="5">④業務経験事例!$B$1:$G$23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9" l="1"/>
  <c r="C28" i="6"/>
  <c r="T23" i="9" s="1"/>
  <c r="C17" i="6"/>
  <c r="T16" i="9" s="1"/>
  <c r="D10" i="9"/>
  <c r="D11" i="9"/>
  <c r="Q12" i="9"/>
  <c r="D15" i="9"/>
  <c r="Q15" i="9"/>
  <c r="H37" i="9"/>
  <c r="H36" i="9"/>
  <c r="AA30" i="9"/>
  <c r="W30" i="9"/>
  <c r="AA29" i="9"/>
  <c r="W29" i="9"/>
  <c r="N29" i="9"/>
  <c r="D29" i="9"/>
  <c r="H16" i="9"/>
  <c r="H17" i="9"/>
  <c r="H18" i="9"/>
  <c r="H20" i="9"/>
  <c r="H19" i="9"/>
  <c r="V19" i="9"/>
  <c r="H21" i="9"/>
  <c r="Q22" i="9"/>
  <c r="H25" i="9"/>
  <c r="H24" i="9"/>
  <c r="H26" i="9"/>
  <c r="H27" i="9"/>
  <c r="AA35" i="9"/>
  <c r="W35" i="9"/>
  <c r="AA32" i="9"/>
  <c r="W32" i="9"/>
  <c r="R32" i="9"/>
  <c r="H35" i="9"/>
  <c r="D23" i="5"/>
  <c r="D22" i="5"/>
  <c r="D21" i="5"/>
  <c r="D20" i="5"/>
  <c r="D19" i="5"/>
  <c r="F18" i="5"/>
  <c r="D18" i="5"/>
  <c r="D17" i="5"/>
  <c r="D16" i="5"/>
  <c r="D15" i="5"/>
  <c r="D14" i="5"/>
  <c r="D13" i="5"/>
  <c r="D12" i="5"/>
  <c r="F11" i="5"/>
  <c r="D11" i="5"/>
  <c r="D10" i="5"/>
  <c r="D9" i="5"/>
  <c r="D8" i="5"/>
  <c r="D7" i="5"/>
  <c r="D6" i="5"/>
  <c r="D5" i="5"/>
  <c r="F4" i="5"/>
  <c r="D4" i="5"/>
  <c r="D3" i="5"/>
  <c r="J4" i="10"/>
  <c r="J5" i="10"/>
  <c r="G30" i="10"/>
  <c r="G29" i="10"/>
  <c r="G28" i="10"/>
  <c r="G27" i="10"/>
  <c r="G26" i="10"/>
  <c r="N21" i="10"/>
  <c r="L14" i="2"/>
  <c r="K14" i="2"/>
  <c r="J14" i="2"/>
  <c r="L21" i="10" s="1"/>
  <c r="I14" i="2"/>
  <c r="H14" i="2"/>
  <c r="G14" i="2"/>
  <c r="F14" i="2"/>
  <c r="E14" i="2"/>
  <c r="D14" i="2"/>
  <c r="C14" i="2"/>
  <c r="L13" i="2"/>
  <c r="K13" i="2"/>
  <c r="J13" i="2"/>
  <c r="I13" i="2"/>
  <c r="H13" i="2"/>
  <c r="J20" i="10" s="1"/>
  <c r="G13" i="2"/>
  <c r="F13" i="2"/>
  <c r="E13" i="2"/>
  <c r="D13" i="2"/>
  <c r="D20" i="10" s="1"/>
  <c r="C13" i="2"/>
  <c r="L12" i="2"/>
  <c r="K12" i="2"/>
  <c r="J12" i="2"/>
  <c r="L19" i="10" s="1"/>
  <c r="I12" i="2"/>
  <c r="H12" i="2"/>
  <c r="G12" i="2"/>
  <c r="F12" i="2"/>
  <c r="F19" i="10" s="1"/>
  <c r="E12" i="2"/>
  <c r="D12" i="2"/>
  <c r="C12" i="2"/>
  <c r="L11" i="2"/>
  <c r="N18" i="10" s="1"/>
  <c r="K11" i="2"/>
  <c r="J11" i="2"/>
  <c r="I11" i="2"/>
  <c r="H11" i="2"/>
  <c r="J18" i="10" s="1"/>
  <c r="G11" i="2"/>
  <c r="F11" i="2"/>
  <c r="E11" i="2"/>
  <c r="D11" i="2"/>
  <c r="D18" i="10" s="1"/>
  <c r="C11" i="2"/>
  <c r="L10" i="2"/>
  <c r="K10" i="2"/>
  <c r="J10" i="2"/>
  <c r="I10" i="2"/>
  <c r="G10" i="2"/>
  <c r="F10" i="2"/>
  <c r="F17" i="10" s="1"/>
  <c r="E10" i="2"/>
  <c r="D10" i="2"/>
  <c r="C10" i="2"/>
  <c r="L9" i="2"/>
  <c r="K9" i="2"/>
  <c r="J9" i="2"/>
  <c r="I9" i="2"/>
  <c r="H9" i="2"/>
  <c r="J16" i="10" s="1"/>
  <c r="G9" i="2"/>
  <c r="F9" i="2"/>
  <c r="E9" i="2"/>
  <c r="D9" i="2"/>
  <c r="D16" i="10" s="1"/>
  <c r="C9" i="2"/>
  <c r="L8" i="2"/>
  <c r="K8" i="2"/>
  <c r="J8" i="2"/>
  <c r="I8" i="2"/>
  <c r="H8" i="2"/>
  <c r="G8" i="2"/>
  <c r="F8" i="2"/>
  <c r="E8" i="2"/>
  <c r="D8" i="2"/>
  <c r="C8" i="2"/>
  <c r="L7" i="2"/>
  <c r="N14" i="10" s="1"/>
  <c r="K7" i="2"/>
  <c r="J7" i="2"/>
  <c r="I7" i="2"/>
  <c r="H7" i="2"/>
  <c r="J14" i="10" s="1"/>
  <c r="G7" i="2"/>
  <c r="F7" i="2"/>
  <c r="E7" i="2"/>
  <c r="D7" i="2"/>
  <c r="D14" i="10" s="1"/>
  <c r="C7" i="2"/>
  <c r="L6" i="2"/>
  <c r="N13" i="10" s="1"/>
  <c r="K6" i="2"/>
  <c r="J6" i="2"/>
  <c r="I6" i="2"/>
  <c r="H6" i="2"/>
  <c r="J13" i="10" s="1"/>
  <c r="G6" i="2"/>
  <c r="I13" i="10" s="1"/>
  <c r="F6" i="2"/>
  <c r="E6" i="2"/>
  <c r="D6" i="2"/>
  <c r="C6" i="2"/>
  <c r="C26" i="6"/>
  <c r="H22" i="9" s="1"/>
  <c r="J15" i="10"/>
  <c r="N19" i="10"/>
  <c r="N20" i="10"/>
  <c r="M18" i="10"/>
  <c r="M19" i="10"/>
  <c r="M20" i="10"/>
  <c r="M21" i="10"/>
  <c r="L18" i="10"/>
  <c r="L20" i="10"/>
  <c r="K18" i="10"/>
  <c r="K19" i="10"/>
  <c r="K20" i="10"/>
  <c r="K21" i="10"/>
  <c r="J19" i="10"/>
  <c r="J21" i="10"/>
  <c r="I18" i="10"/>
  <c r="I19" i="10"/>
  <c r="I20" i="10"/>
  <c r="I21" i="10"/>
  <c r="F18" i="10"/>
  <c r="F20" i="10"/>
  <c r="F21" i="10"/>
  <c r="E18" i="10"/>
  <c r="E19" i="10"/>
  <c r="E20" i="10"/>
  <c r="E21" i="10"/>
  <c r="D19" i="10"/>
  <c r="D21" i="10"/>
  <c r="C13" i="10"/>
  <c r="I17" i="10"/>
  <c r="I16" i="10"/>
  <c r="I14" i="10"/>
  <c r="N17" i="10"/>
  <c r="N16" i="10"/>
  <c r="L13" i="10"/>
  <c r="K13" i="10"/>
  <c r="J17" i="10"/>
  <c r="J6" i="10"/>
  <c r="C168" i="6"/>
  <c r="L16" i="2" s="1"/>
  <c r="C167" i="6"/>
  <c r="K16" i="2" s="1"/>
  <c r="M17" i="10"/>
  <c r="M16" i="10"/>
  <c r="M14" i="10"/>
  <c r="L17" i="10"/>
  <c r="L16" i="10"/>
  <c r="L14" i="10"/>
  <c r="K17" i="10"/>
  <c r="K16" i="10"/>
  <c r="K15" i="10"/>
  <c r="F16" i="10"/>
  <c r="F14" i="10"/>
  <c r="F13" i="10"/>
  <c r="E17" i="10"/>
  <c r="E15" i="10"/>
  <c r="D17" i="10"/>
  <c r="C21" i="10"/>
  <c r="C20" i="10"/>
  <c r="C19" i="10"/>
  <c r="C18" i="10"/>
  <c r="C16" i="10"/>
  <c r="M13" i="10"/>
  <c r="E13" i="10"/>
  <c r="D13" i="10"/>
  <c r="C173" i="6"/>
  <c r="C174" i="6"/>
  <c r="E16" i="10" l="1"/>
  <c r="F15" i="10"/>
  <c r="L15" i="10"/>
  <c r="I15" i="10"/>
  <c r="M15" i="10"/>
  <c r="D15" i="10"/>
  <c r="N15" i="10"/>
  <c r="E14" i="10"/>
  <c r="K14" i="10"/>
  <c r="C17" i="10"/>
  <c r="C14" i="10"/>
  <c r="C15" i="10"/>
  <c r="M23" i="10" l="1"/>
  <c r="N23" i="10"/>
</calcChain>
</file>

<file path=xl/sharedStrings.xml><?xml version="1.0" encoding="utf-8"?>
<sst xmlns="http://schemas.openxmlformats.org/spreadsheetml/2006/main" count="811" uniqueCount="478">
  <si>
    <t>試験会場</t>
    <rPh sb="0" eb="2">
      <t>シケン</t>
    </rPh>
    <rPh sb="2" eb="4">
      <t>カイジョウ</t>
    </rPh>
    <phoneticPr fontId="1"/>
  </si>
  <si>
    <t>性別</t>
    <rPh sb="0" eb="2">
      <t>セイベツ</t>
    </rPh>
    <phoneticPr fontId="1"/>
  </si>
  <si>
    <t>本籍地</t>
    <rPh sb="0" eb="3">
      <t>ホンセキチ</t>
    </rPh>
    <phoneticPr fontId="1"/>
  </si>
  <si>
    <t>都道府県コード</t>
    <rPh sb="0" eb="4">
      <t>トドウフケン</t>
    </rPh>
    <phoneticPr fontId="1"/>
  </si>
  <si>
    <t>北海道</t>
    <rPh sb="0" eb="3">
      <t>ホッカイドウ</t>
    </rPh>
    <phoneticPr fontId="1"/>
  </si>
  <si>
    <t>男</t>
    <rPh sb="0" eb="1">
      <t>オトコ</t>
    </rPh>
    <phoneticPr fontId="1"/>
  </si>
  <si>
    <t>北海道</t>
  </si>
  <si>
    <t>仙台</t>
    <rPh sb="0" eb="2">
      <t>センダイ</t>
    </rPh>
    <phoneticPr fontId="1"/>
  </si>
  <si>
    <t>女</t>
    <rPh sb="0" eb="1">
      <t>オンナ</t>
    </rPh>
    <phoneticPr fontId="1"/>
  </si>
  <si>
    <t>青森県</t>
  </si>
  <si>
    <t>東京</t>
    <rPh sb="0" eb="2">
      <t>トウキョウ</t>
    </rPh>
    <phoneticPr fontId="1"/>
  </si>
  <si>
    <t>岩手県</t>
  </si>
  <si>
    <t>名古屋</t>
    <rPh sb="0" eb="3">
      <t>ナゴヤ</t>
    </rPh>
    <phoneticPr fontId="1"/>
  </si>
  <si>
    <t>宮城県</t>
  </si>
  <si>
    <t>大阪</t>
    <rPh sb="0" eb="2">
      <t>オオサカ</t>
    </rPh>
    <phoneticPr fontId="1"/>
  </si>
  <si>
    <t>秋田県</t>
  </si>
  <si>
    <t>福岡</t>
    <rPh sb="0" eb="2">
      <t>フクオカ</t>
    </rPh>
    <phoneticPr fontId="1"/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</si>
  <si>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</si>
  <si>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</si>
  <si>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</si>
  <si>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</si>
  <si>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</si>
  <si>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</si>
  <si>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</si>
  <si>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</si>
  <si>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</si>
  <si>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</si>
  <si>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</si>
  <si>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</si>
  <si>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</si>
  <si>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</si>
  <si>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</si>
  <si>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</si>
  <si>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</si>
  <si>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</si>
  <si>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</si>
  <si>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</si>
  <si>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</si>
  <si>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</si>
  <si>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</si>
  <si>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</si>
  <si>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</si>
  <si>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</si>
  <si>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</si>
  <si>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</si>
  <si>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</si>
  <si>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</si>
  <si>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</si>
  <si>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</si>
  <si>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</si>
  <si>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</si>
  <si>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</si>
  <si>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</si>
  <si>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</si>
  <si>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</si>
  <si>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</si>
  <si>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</si>
  <si>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</si>
  <si>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</si>
  <si>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希望する試験会場</t>
    <rPh sb="0" eb="2">
      <t>キボウ</t>
    </rPh>
    <rPh sb="4" eb="6">
      <t>シケン</t>
    </rPh>
    <rPh sb="6" eb="8">
      <t>カイジョウ</t>
    </rPh>
    <phoneticPr fontId="2"/>
  </si>
  <si>
    <t>性別</t>
    <rPh sb="0" eb="2">
      <t>セイベツ</t>
    </rPh>
    <phoneticPr fontId="2"/>
  </si>
  <si>
    <t>電話番号</t>
    <rPh sb="0" eb="4">
      <t>デンワバンゴウ</t>
    </rPh>
    <phoneticPr fontId="2"/>
  </si>
  <si>
    <t>勤務先</t>
    <rPh sb="0" eb="3">
      <t>キンムサキ</t>
    </rPh>
    <phoneticPr fontId="2"/>
  </si>
  <si>
    <t>携帯電話</t>
    <rPh sb="0" eb="2">
      <t>ケイタイ</t>
    </rPh>
    <rPh sb="2" eb="4">
      <t>デンワ</t>
    </rPh>
    <phoneticPr fontId="7"/>
  </si>
  <si>
    <t>業種コード</t>
    <rPh sb="0" eb="2">
      <t>ギョウシュ</t>
    </rPh>
    <phoneticPr fontId="7"/>
  </si>
  <si>
    <t>E-mailアドレス</t>
    <phoneticPr fontId="7"/>
  </si>
  <si>
    <t>業種</t>
    <rPh sb="0" eb="2">
      <t>ギョウシュ</t>
    </rPh>
    <phoneticPr fontId="7"/>
  </si>
  <si>
    <t>建設業（土木業を除く建設業一般）関係</t>
    <rPh sb="0" eb="3">
      <t>ケンセツギョウ</t>
    </rPh>
    <rPh sb="4" eb="6">
      <t>ドボク</t>
    </rPh>
    <rPh sb="6" eb="7">
      <t>ギョウ</t>
    </rPh>
    <rPh sb="8" eb="9">
      <t>ノゾ</t>
    </rPh>
    <rPh sb="10" eb="13">
      <t>ケンセツギョウ</t>
    </rPh>
    <rPh sb="13" eb="15">
      <t>イッパン</t>
    </rPh>
    <rPh sb="16" eb="18">
      <t>カンケイ</t>
    </rPh>
    <phoneticPr fontId="7"/>
  </si>
  <si>
    <t>土木業関係</t>
    <rPh sb="0" eb="2">
      <t>ドボク</t>
    </rPh>
    <rPh sb="2" eb="3">
      <t>ギョウ</t>
    </rPh>
    <rPh sb="3" eb="5">
      <t>カンケイ</t>
    </rPh>
    <phoneticPr fontId="7"/>
  </si>
  <si>
    <t>造園業関係</t>
    <rPh sb="0" eb="2">
      <t>ゾウエン</t>
    </rPh>
    <rPh sb="2" eb="3">
      <t>ギョウ</t>
    </rPh>
    <rPh sb="3" eb="5">
      <t>カンケイ</t>
    </rPh>
    <phoneticPr fontId="7"/>
  </si>
  <si>
    <t>農業土木、林業関係、農林業薬剤関係</t>
    <rPh sb="0" eb="2">
      <t>ノウギョウ</t>
    </rPh>
    <rPh sb="2" eb="4">
      <t>ドボク</t>
    </rPh>
    <rPh sb="5" eb="7">
      <t>リンギョウ</t>
    </rPh>
    <rPh sb="7" eb="9">
      <t>カンケイ</t>
    </rPh>
    <rPh sb="10" eb="13">
      <t>ノウリンギョウ</t>
    </rPh>
    <rPh sb="13" eb="15">
      <t>ヤクザイ</t>
    </rPh>
    <rPh sb="15" eb="17">
      <t>カンケイ</t>
    </rPh>
    <phoneticPr fontId="7"/>
  </si>
  <si>
    <t>計画・設計関係</t>
    <rPh sb="0" eb="2">
      <t>ケイカク</t>
    </rPh>
    <rPh sb="3" eb="5">
      <t>セッケイ</t>
    </rPh>
    <rPh sb="5" eb="7">
      <t>カンケイ</t>
    </rPh>
    <phoneticPr fontId="7"/>
  </si>
  <si>
    <t>調査・分析関係</t>
    <rPh sb="0" eb="2">
      <t>チョウサ</t>
    </rPh>
    <rPh sb="3" eb="5">
      <t>ブンセキ</t>
    </rPh>
    <rPh sb="5" eb="7">
      <t>カンケイ</t>
    </rPh>
    <phoneticPr fontId="7"/>
  </si>
  <si>
    <t>教育機関（教職員を含む）・研究機関</t>
    <rPh sb="0" eb="2">
      <t>キョウイク</t>
    </rPh>
    <rPh sb="2" eb="4">
      <t>キカン</t>
    </rPh>
    <rPh sb="5" eb="8">
      <t>キョウショクイン</t>
    </rPh>
    <rPh sb="9" eb="10">
      <t>フク</t>
    </rPh>
    <rPh sb="13" eb="15">
      <t>ケンキュウ</t>
    </rPh>
    <rPh sb="15" eb="17">
      <t>キカン</t>
    </rPh>
    <phoneticPr fontId="7"/>
  </si>
  <si>
    <t>行政機関（国）・関係機関</t>
    <rPh sb="0" eb="2">
      <t>ギョウセイ</t>
    </rPh>
    <rPh sb="2" eb="4">
      <t>キカン</t>
    </rPh>
    <rPh sb="5" eb="6">
      <t>クニ</t>
    </rPh>
    <rPh sb="8" eb="10">
      <t>カンケイ</t>
    </rPh>
    <rPh sb="10" eb="12">
      <t>キカン</t>
    </rPh>
    <phoneticPr fontId="7"/>
  </si>
  <si>
    <t>行政機関（地方公共団体）及び関係機関</t>
    <rPh sb="0" eb="2">
      <t>ギョウセイ</t>
    </rPh>
    <rPh sb="2" eb="4">
      <t>キカン</t>
    </rPh>
    <rPh sb="5" eb="7">
      <t>チホウ</t>
    </rPh>
    <rPh sb="7" eb="9">
      <t>コウキョウ</t>
    </rPh>
    <rPh sb="9" eb="11">
      <t>ダンタイ</t>
    </rPh>
    <rPh sb="12" eb="13">
      <t>オヨ</t>
    </rPh>
    <rPh sb="14" eb="16">
      <t>カンケイ</t>
    </rPh>
    <rPh sb="16" eb="18">
      <t>キカン</t>
    </rPh>
    <phoneticPr fontId="7"/>
  </si>
  <si>
    <t>財団法人・社団法人</t>
    <rPh sb="0" eb="2">
      <t>ザイダン</t>
    </rPh>
    <rPh sb="2" eb="4">
      <t>ホウジン</t>
    </rPh>
    <rPh sb="5" eb="7">
      <t>シャダン</t>
    </rPh>
    <rPh sb="7" eb="9">
      <t>ホウジン</t>
    </rPh>
    <phoneticPr fontId="7"/>
  </si>
  <si>
    <t>法人格を有さない市民団体等</t>
    <rPh sb="0" eb="1">
      <t>ホウ</t>
    </rPh>
    <rPh sb="1" eb="3">
      <t>ジンカク</t>
    </rPh>
    <rPh sb="4" eb="5">
      <t>ユウ</t>
    </rPh>
    <rPh sb="8" eb="10">
      <t>シミン</t>
    </rPh>
    <rPh sb="10" eb="12">
      <t>ダンタイ</t>
    </rPh>
    <rPh sb="12" eb="13">
      <t>ナド</t>
    </rPh>
    <phoneticPr fontId="7"/>
  </si>
  <si>
    <t>組合（連合会含む）</t>
    <rPh sb="0" eb="2">
      <t>クミアイ</t>
    </rPh>
    <rPh sb="3" eb="6">
      <t>レンゴウカイ</t>
    </rPh>
    <rPh sb="6" eb="7">
      <t>フク</t>
    </rPh>
    <phoneticPr fontId="7"/>
  </si>
  <si>
    <t>特定非営利活動法人（NPO）等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ナド</t>
    </rPh>
    <phoneticPr fontId="7"/>
  </si>
  <si>
    <t>学歴</t>
    <rPh sb="0" eb="2">
      <t>ガクレキ</t>
    </rPh>
    <phoneticPr fontId="2"/>
  </si>
  <si>
    <t>最終卒業学校名</t>
    <rPh sb="0" eb="2">
      <t>サイシュウ</t>
    </rPh>
    <rPh sb="2" eb="4">
      <t>ソツギョウ</t>
    </rPh>
    <rPh sb="4" eb="6">
      <t>ガッコウ</t>
    </rPh>
    <rPh sb="6" eb="7">
      <t>メイ</t>
    </rPh>
    <phoneticPr fontId="2"/>
  </si>
  <si>
    <t>学部学科名等</t>
    <rPh sb="0" eb="2">
      <t>ガクブ</t>
    </rPh>
    <rPh sb="2" eb="4">
      <t>ガッカ</t>
    </rPh>
    <rPh sb="4" eb="5">
      <t>メイ</t>
    </rPh>
    <rPh sb="5" eb="6">
      <t>ナド</t>
    </rPh>
    <phoneticPr fontId="2"/>
  </si>
  <si>
    <t>樹木医補認定</t>
    <rPh sb="0" eb="2">
      <t>ジュモク</t>
    </rPh>
    <rPh sb="2" eb="3">
      <t>イ</t>
    </rPh>
    <rPh sb="3" eb="4">
      <t>ホ</t>
    </rPh>
    <rPh sb="4" eb="6">
      <t>ニンテイ</t>
    </rPh>
    <phoneticPr fontId="7"/>
  </si>
  <si>
    <t>樹木医補</t>
    <rPh sb="0" eb="2">
      <t>ジュモク</t>
    </rPh>
    <rPh sb="2" eb="3">
      <t>イ</t>
    </rPh>
    <rPh sb="3" eb="4">
      <t>ホ</t>
    </rPh>
    <phoneticPr fontId="7"/>
  </si>
  <si>
    <t>あり</t>
    <phoneticPr fontId="7"/>
  </si>
  <si>
    <t>なし</t>
    <phoneticPr fontId="7"/>
  </si>
  <si>
    <t>取得した学位・資格等の名称</t>
    <rPh sb="0" eb="2">
      <t>シュトク</t>
    </rPh>
    <rPh sb="4" eb="6">
      <t>ガクイ</t>
    </rPh>
    <rPh sb="7" eb="9">
      <t>シカク</t>
    </rPh>
    <rPh sb="9" eb="10">
      <t>ナド</t>
    </rPh>
    <rPh sb="11" eb="13">
      <t>メイショウ</t>
    </rPh>
    <phoneticPr fontId="7"/>
  </si>
  <si>
    <t>振込金額</t>
    <rPh sb="0" eb="2">
      <t>フリコミ</t>
    </rPh>
    <rPh sb="2" eb="4">
      <t>キンガク</t>
    </rPh>
    <phoneticPr fontId="7"/>
  </si>
  <si>
    <t>受験手数料① 19,000円</t>
    <rPh sb="0" eb="2">
      <t>ジュケン</t>
    </rPh>
    <rPh sb="2" eb="5">
      <t>テスウリョウ</t>
    </rPh>
    <rPh sb="13" eb="14">
      <t>エン</t>
    </rPh>
    <phoneticPr fontId="7"/>
  </si>
  <si>
    <t>振込名義（カタカナ）</t>
    <rPh sb="0" eb="2">
      <t>フリコミ</t>
    </rPh>
    <rPh sb="2" eb="4">
      <t>メイギ</t>
    </rPh>
    <phoneticPr fontId="7"/>
  </si>
  <si>
    <t>参加可否</t>
    <rPh sb="0" eb="2">
      <t>サンカ</t>
    </rPh>
    <rPh sb="2" eb="4">
      <t>カヒ</t>
    </rPh>
    <phoneticPr fontId="7"/>
  </si>
  <si>
    <t>参加可能</t>
    <rPh sb="0" eb="2">
      <t>サンカ</t>
    </rPh>
    <rPh sb="2" eb="4">
      <t>カノウ</t>
    </rPh>
    <phoneticPr fontId="7"/>
  </si>
  <si>
    <t>参加不可（未定）</t>
    <rPh sb="0" eb="2">
      <t>サンカ</t>
    </rPh>
    <rPh sb="2" eb="4">
      <t>フカ</t>
    </rPh>
    <rPh sb="5" eb="7">
      <t>ミテイ</t>
    </rPh>
    <phoneticPr fontId="7"/>
  </si>
  <si>
    <t>※外字は使用できません。常用漢字をご使用下さい。</t>
    <rPh sb="1" eb="3">
      <t>ガイジ</t>
    </rPh>
    <rPh sb="4" eb="6">
      <t>シヨウ</t>
    </rPh>
    <rPh sb="12" eb="14">
      <t>ジョウヨウ</t>
    </rPh>
    <rPh sb="14" eb="16">
      <t>カンジ</t>
    </rPh>
    <rPh sb="18" eb="20">
      <t>シヨウ</t>
    </rPh>
    <rPh sb="20" eb="21">
      <t>クダ</t>
    </rPh>
    <phoneticPr fontId="2"/>
  </si>
  <si>
    <t>所在地</t>
    <rPh sb="0" eb="3">
      <t>ショザイチ</t>
    </rPh>
    <phoneticPr fontId="7"/>
  </si>
  <si>
    <t>地位・役職</t>
    <rPh sb="0" eb="2">
      <t>チイ</t>
    </rPh>
    <rPh sb="3" eb="5">
      <t>ヤクショク</t>
    </rPh>
    <phoneticPr fontId="7"/>
  </si>
  <si>
    <t>業務内容</t>
    <rPh sb="0" eb="2">
      <t>ギョウム</t>
    </rPh>
    <rPh sb="2" eb="4">
      <t>ナイヨウ</t>
    </rPh>
    <phoneticPr fontId="7"/>
  </si>
  <si>
    <t>年</t>
    <rPh sb="0" eb="1">
      <t>ネン</t>
    </rPh>
    <phoneticPr fontId="7"/>
  </si>
  <si>
    <t>ヵ月</t>
    <rPh sb="1" eb="2">
      <t>ゲツ</t>
    </rPh>
    <phoneticPr fontId="7"/>
  </si>
  <si>
    <t>氏名</t>
    <rPh sb="0" eb="2">
      <t>シメイ</t>
    </rPh>
    <phoneticPr fontId="7"/>
  </si>
  <si>
    <t>事例（業務・研究）名</t>
    <rPh sb="0" eb="2">
      <t>ジレイ</t>
    </rPh>
    <rPh sb="3" eb="5">
      <t>ギョウム</t>
    </rPh>
    <rPh sb="6" eb="8">
      <t>ケンキュウ</t>
    </rPh>
    <rPh sb="9" eb="10">
      <t>メイ</t>
    </rPh>
    <phoneticPr fontId="7"/>
  </si>
  <si>
    <t>従事した事例（業務・研究）の概要</t>
    <rPh sb="0" eb="2">
      <t>ジュウジ</t>
    </rPh>
    <rPh sb="4" eb="6">
      <t>ジレイ</t>
    </rPh>
    <rPh sb="7" eb="9">
      <t>ギョウム</t>
    </rPh>
    <rPh sb="10" eb="12">
      <t>ケンキュウ</t>
    </rPh>
    <rPh sb="14" eb="16">
      <t>ガイヨウ</t>
    </rPh>
    <phoneticPr fontId="7"/>
  </si>
  <si>
    <t>実施後の結果・考察</t>
    <rPh sb="0" eb="2">
      <t>ジッシ</t>
    </rPh>
    <rPh sb="2" eb="3">
      <t>ゴ</t>
    </rPh>
    <rPh sb="4" eb="6">
      <t>ケッカ</t>
    </rPh>
    <rPh sb="7" eb="9">
      <t>コウサツ</t>
    </rPh>
    <phoneticPr fontId="7"/>
  </si>
  <si>
    <t>見解・反省点</t>
    <rPh sb="0" eb="2">
      <t>ケンカイ</t>
    </rPh>
    <rPh sb="3" eb="6">
      <t>ハンセイテン</t>
    </rPh>
    <phoneticPr fontId="7"/>
  </si>
  <si>
    <t>１． 受験者情報の入力</t>
    <rPh sb="3" eb="6">
      <t>ジュケンシャ</t>
    </rPh>
    <rPh sb="6" eb="8">
      <t>ジョウホウ</t>
    </rPh>
    <rPh sb="9" eb="11">
      <t>ニュウリョク</t>
    </rPh>
    <phoneticPr fontId="2"/>
  </si>
  <si>
    <t>２． 資格関係</t>
    <rPh sb="3" eb="5">
      <t>シカク</t>
    </rPh>
    <rPh sb="5" eb="7">
      <t>カンケイ</t>
    </rPh>
    <phoneticPr fontId="2"/>
  </si>
  <si>
    <t>３．受験手数料</t>
    <rPh sb="2" eb="4">
      <t>ジュケン</t>
    </rPh>
    <rPh sb="4" eb="7">
      <t>テスウリョウ</t>
    </rPh>
    <phoneticPr fontId="2"/>
  </si>
  <si>
    <t>４．第２次審査の確認</t>
    <rPh sb="2" eb="3">
      <t>ダイ</t>
    </rPh>
    <rPh sb="4" eb="5">
      <t>ジ</t>
    </rPh>
    <rPh sb="5" eb="7">
      <t>シンサ</t>
    </rPh>
    <rPh sb="8" eb="10">
      <t>カクニン</t>
    </rPh>
    <phoneticPr fontId="2"/>
  </si>
  <si>
    <t>東京</t>
    <rPh sb="0" eb="2">
      <t>トウキョウ</t>
    </rPh>
    <phoneticPr fontId="7"/>
  </si>
  <si>
    <t>男</t>
    <rPh sb="0" eb="1">
      <t>オトコ</t>
    </rPh>
    <phoneticPr fontId="7"/>
  </si>
  <si>
    <t>埼玉県</t>
    <rPh sb="0" eb="3">
      <t>サイタマケン</t>
    </rPh>
    <phoneticPr fontId="7"/>
  </si>
  <si>
    <t>都道府県コード</t>
    <rPh sb="0" eb="4">
      <t>トドウフケン</t>
    </rPh>
    <phoneticPr fontId="7"/>
  </si>
  <si>
    <t>郵便番号</t>
    <rPh sb="0" eb="2">
      <t>ユウビン</t>
    </rPh>
    <rPh sb="2" eb="4">
      <t>バンゴウ</t>
    </rPh>
    <phoneticPr fontId="7"/>
  </si>
  <si>
    <t>【住所１】都道府県名を選択</t>
    <rPh sb="1" eb="3">
      <t>ジュウショ</t>
    </rPh>
    <rPh sb="5" eb="10">
      <t>トドウフケンメイ</t>
    </rPh>
    <rPh sb="11" eb="13">
      <t>センタク</t>
    </rPh>
    <phoneticPr fontId="2"/>
  </si>
  <si>
    <t>【住所３】建物名・階・部屋番号等</t>
    <rPh sb="1" eb="3">
      <t>ジュウショ</t>
    </rPh>
    <rPh sb="5" eb="7">
      <t>タテモノ</t>
    </rPh>
    <rPh sb="7" eb="8">
      <t>メイ</t>
    </rPh>
    <rPh sb="9" eb="10">
      <t>カイ</t>
    </rPh>
    <rPh sb="11" eb="13">
      <t>ヘヤ</t>
    </rPh>
    <rPh sb="13" eb="15">
      <t>バンゴウ</t>
    </rPh>
    <rPh sb="15" eb="16">
      <t>ナド</t>
    </rPh>
    <phoneticPr fontId="2"/>
  </si>
  <si>
    <t>姓</t>
    <rPh sb="0" eb="1">
      <t>セイ</t>
    </rPh>
    <phoneticPr fontId="7"/>
  </si>
  <si>
    <t>姓（ふりがな）</t>
    <rPh sb="0" eb="1">
      <t>セイ</t>
    </rPh>
    <phoneticPr fontId="7"/>
  </si>
  <si>
    <t>名</t>
    <rPh sb="0" eb="1">
      <t>ナ</t>
    </rPh>
    <phoneticPr fontId="7"/>
  </si>
  <si>
    <t>名（ふりがな）</t>
    <rPh sb="0" eb="1">
      <t>メイ</t>
    </rPh>
    <phoneticPr fontId="7"/>
  </si>
  <si>
    <t>○黄色の箇所はプルダウンメニューから選択してください</t>
    <phoneticPr fontId="7"/>
  </si>
  <si>
    <t>○灰色の箇所は自動で入力されます。入力する必要はありません。</t>
    <rPh sb="1" eb="3">
      <t>ハイイロ</t>
    </rPh>
    <rPh sb="4" eb="6">
      <t>カショ</t>
    </rPh>
    <rPh sb="7" eb="9">
      <t>ジドウ</t>
    </rPh>
    <rPh sb="10" eb="12">
      <t>ニュウリョク</t>
    </rPh>
    <rPh sb="17" eb="19">
      <t>ニュウリョク</t>
    </rPh>
    <rPh sb="21" eb="23">
      <t>ヒツヨウ</t>
    </rPh>
    <phoneticPr fontId="7"/>
  </si>
  <si>
    <t>入力例</t>
    <rPh sb="0" eb="2">
      <t>ニュウリョク</t>
    </rPh>
    <rPh sb="2" eb="3">
      <t>レイ</t>
    </rPh>
    <phoneticPr fontId="7"/>
  </si>
  <si>
    <t>入力欄</t>
    <rPh sb="0" eb="2">
      <t>ニュウリョク</t>
    </rPh>
    <rPh sb="2" eb="3">
      <t>ラン</t>
    </rPh>
    <phoneticPr fontId="7"/>
  </si>
  <si>
    <t>入力項目</t>
    <rPh sb="0" eb="2">
      <t>ニュウリョク</t>
    </rPh>
    <rPh sb="2" eb="4">
      <t>コウモク</t>
    </rPh>
    <phoneticPr fontId="7"/>
  </si>
  <si>
    <t>自然</t>
    <rPh sb="0" eb="2">
      <t>シゼン</t>
    </rPh>
    <phoneticPr fontId="7"/>
  </si>
  <si>
    <t>雄大</t>
    <rPh sb="0" eb="2">
      <t>ユウダイ</t>
    </rPh>
    <phoneticPr fontId="7"/>
  </si>
  <si>
    <t>しぜん</t>
    <phoneticPr fontId="7"/>
  </si>
  <si>
    <t>ゆうだい</t>
    <phoneticPr fontId="7"/>
  </si>
  <si>
    <t>162-0842</t>
    <phoneticPr fontId="7"/>
  </si>
  <si>
    <t>東京都</t>
    <rPh sb="0" eb="2">
      <t>トウキョウ</t>
    </rPh>
    <rPh sb="2" eb="3">
      <t>ト</t>
    </rPh>
    <phoneticPr fontId="7"/>
  </si>
  <si>
    <t>新宿区市谷砂土原町1-2-29</t>
    <rPh sb="0" eb="3">
      <t>シンジュクク</t>
    </rPh>
    <rPh sb="3" eb="5">
      <t>イチガヤ</t>
    </rPh>
    <rPh sb="5" eb="8">
      <t>サドハラ</t>
    </rPh>
    <rPh sb="8" eb="9">
      <t>マチ</t>
    </rPh>
    <phoneticPr fontId="7"/>
  </si>
  <si>
    <t>KIHビル2階</t>
    <rPh sb="6" eb="7">
      <t>カイ</t>
    </rPh>
    <phoneticPr fontId="7"/>
  </si>
  <si>
    <t>03-6457-5218</t>
  </si>
  <si>
    <t>現住所
（受験票及び
合否通知書
の送付先）</t>
    <rPh sb="0" eb="3">
      <t>ゲンジュウショ</t>
    </rPh>
    <phoneticPr fontId="2"/>
  </si>
  <si>
    <t>090-0000-0000</t>
    <phoneticPr fontId="7"/>
  </si>
  <si>
    <t>jumokui@jpgreen.or.jp</t>
  </si>
  <si>
    <t>業種先コード</t>
    <rPh sb="0" eb="2">
      <t>ギョウシュ</t>
    </rPh>
    <rPh sb="2" eb="3">
      <t>サキ</t>
    </rPh>
    <phoneticPr fontId="7"/>
  </si>
  <si>
    <t>その他の方は具体的職種を入力（無職を含む）</t>
    <rPh sb="2" eb="3">
      <t>タ</t>
    </rPh>
    <rPh sb="4" eb="5">
      <t>カタ</t>
    </rPh>
    <rPh sb="6" eb="9">
      <t>グタイテキ</t>
    </rPh>
    <rPh sb="9" eb="11">
      <t>ショクシュ</t>
    </rPh>
    <rPh sb="12" eb="14">
      <t>ニュウリョク</t>
    </rPh>
    <rPh sb="15" eb="17">
      <t>ムショク</t>
    </rPh>
    <rPh sb="18" eb="19">
      <t>フク</t>
    </rPh>
    <phoneticPr fontId="7"/>
  </si>
  <si>
    <t>建設業（土木業を除く建設業一般）関係</t>
    <phoneticPr fontId="7"/>
  </si>
  <si>
    <t>勤務先名称</t>
    <rPh sb="0" eb="2">
      <t>キンム</t>
    </rPh>
    <rPh sb="2" eb="3">
      <t>サキ</t>
    </rPh>
    <rPh sb="3" eb="5">
      <t>メイショウ</t>
    </rPh>
    <phoneticPr fontId="2"/>
  </si>
  <si>
    <t>緑化大学</t>
    <rPh sb="0" eb="2">
      <t>リョッカ</t>
    </rPh>
    <rPh sb="2" eb="4">
      <t>ダイガク</t>
    </rPh>
    <phoneticPr fontId="7"/>
  </si>
  <si>
    <t>緑化学部緑化学科</t>
    <rPh sb="0" eb="2">
      <t>リョッカ</t>
    </rPh>
    <rPh sb="2" eb="4">
      <t>ガクブ</t>
    </rPh>
    <rPh sb="4" eb="6">
      <t>リョッカ</t>
    </rPh>
    <rPh sb="6" eb="8">
      <t>ガッカ</t>
    </rPh>
    <phoneticPr fontId="7"/>
  </si>
  <si>
    <t>入学月</t>
    <rPh sb="0" eb="2">
      <t>ニュウガク</t>
    </rPh>
    <rPh sb="2" eb="3">
      <t>ツキ</t>
    </rPh>
    <phoneticPr fontId="7"/>
  </si>
  <si>
    <t>卒業(修了)月</t>
    <rPh sb="0" eb="2">
      <t>ソツギョウ</t>
    </rPh>
    <rPh sb="3" eb="5">
      <t>シュウリョウ</t>
    </rPh>
    <rPh sb="6" eb="7">
      <t>ツキ</t>
    </rPh>
    <phoneticPr fontId="2"/>
  </si>
  <si>
    <t>取得した月</t>
    <rPh sb="0" eb="2">
      <t>シュトク</t>
    </rPh>
    <rPh sb="4" eb="5">
      <t>ツキ</t>
    </rPh>
    <phoneticPr fontId="7"/>
  </si>
  <si>
    <t>技術士（森林部門）</t>
    <rPh sb="0" eb="2">
      <t>ギジュツ</t>
    </rPh>
    <rPh sb="2" eb="3">
      <t>シ</t>
    </rPh>
    <rPh sb="4" eb="6">
      <t>シンリン</t>
    </rPh>
    <rPh sb="6" eb="8">
      <t>ブモン</t>
    </rPh>
    <phoneticPr fontId="7"/>
  </si>
  <si>
    <t>1級造園施工管理技士</t>
    <rPh sb="1" eb="2">
      <t>キュウ</t>
    </rPh>
    <rPh sb="2" eb="4">
      <t>ゾウエン</t>
    </rPh>
    <rPh sb="4" eb="6">
      <t>セコウ</t>
    </rPh>
    <rPh sb="6" eb="8">
      <t>カンリ</t>
    </rPh>
    <rPh sb="8" eb="10">
      <t>ギシ</t>
    </rPh>
    <phoneticPr fontId="7"/>
  </si>
  <si>
    <t>シゼンユウダイ</t>
    <phoneticPr fontId="7"/>
  </si>
  <si>
    <t>一般財団法人日本緑化センター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リョッカ</t>
    </rPh>
    <phoneticPr fontId="7"/>
  </si>
  <si>
    <t>５．業務経歴書</t>
    <rPh sb="2" eb="4">
      <t>ギョウム</t>
    </rPh>
    <rPh sb="4" eb="6">
      <t>ケイレキ</t>
    </rPh>
    <rPh sb="6" eb="7">
      <t>ショ</t>
    </rPh>
    <phoneticPr fontId="2"/>
  </si>
  <si>
    <t>入力上の留意点</t>
    <rPh sb="0" eb="2">
      <t>ニュウリョク</t>
    </rPh>
    <rPh sb="2" eb="3">
      <t>ジョウ</t>
    </rPh>
    <rPh sb="4" eb="7">
      <t>リュウイテン</t>
    </rPh>
    <phoneticPr fontId="7"/>
  </si>
  <si>
    <t>生年月日</t>
    <rPh sb="0" eb="2">
      <t>セイネン</t>
    </rPh>
    <rPh sb="2" eb="4">
      <t>ガッピ</t>
    </rPh>
    <phoneticPr fontId="2"/>
  </si>
  <si>
    <t>西暦で入力してください。</t>
    <rPh sb="0" eb="2">
      <t>セイレキ</t>
    </rPh>
    <rPh sb="3" eb="5">
      <t>ニュウリョク</t>
    </rPh>
    <phoneticPr fontId="7"/>
  </si>
  <si>
    <t>申込時点の年齢を入力してください。</t>
    <rPh sb="0" eb="2">
      <t>モウシコミ</t>
    </rPh>
    <rPh sb="2" eb="4">
      <t>ジテン</t>
    </rPh>
    <rPh sb="5" eb="7">
      <t>ネンレイ</t>
    </rPh>
    <rPh sb="8" eb="10">
      <t>ニュウリョク</t>
    </rPh>
    <phoneticPr fontId="7"/>
  </si>
  <si>
    <t>年齢</t>
    <rPh sb="0" eb="2">
      <t>ネンレイ</t>
    </rPh>
    <phoneticPr fontId="1"/>
  </si>
  <si>
    <r>
      <t>【右端の</t>
    </r>
    <r>
      <rPr>
        <b/>
        <sz val="11"/>
        <color theme="1"/>
        <rFont val="Segoe UI Symbol"/>
        <family val="3"/>
      </rPr>
      <t>▼</t>
    </r>
    <r>
      <rPr>
        <b/>
        <sz val="11"/>
        <color theme="1"/>
        <rFont val="游ゴシック"/>
        <family val="3"/>
        <charset val="128"/>
        <scheme val="minor"/>
      </rPr>
      <t>を推して、選択してください】</t>
    </r>
    <rPh sb="1" eb="3">
      <t>ミギハシ</t>
    </rPh>
    <rPh sb="6" eb="7">
      <t>オ</t>
    </rPh>
    <rPh sb="10" eb="12">
      <t>センタク</t>
    </rPh>
    <phoneticPr fontId="7"/>
  </si>
  <si>
    <t>ひらがなで入力してください。</t>
    <rPh sb="5" eb="7">
      <t>ニュウリョク</t>
    </rPh>
    <phoneticPr fontId="7"/>
  </si>
  <si>
    <t>半角数字で間にハイフン(-)を入れてください</t>
    <phoneticPr fontId="7"/>
  </si>
  <si>
    <t>【住所２】市区町村町名番地まで</t>
    <rPh sb="1" eb="3">
      <t>ジュウショ</t>
    </rPh>
    <rPh sb="5" eb="7">
      <t>シク</t>
    </rPh>
    <rPh sb="7" eb="9">
      <t>チョウソン</t>
    </rPh>
    <rPh sb="9" eb="11">
      <t>チョウメイ</t>
    </rPh>
    <rPh sb="11" eb="13">
      <t>バンチ</t>
    </rPh>
    <phoneticPr fontId="2"/>
  </si>
  <si>
    <t>都道府県は入力しないでください</t>
    <phoneticPr fontId="7"/>
  </si>
  <si>
    <t>半角英数字記号で入力してください</t>
    <phoneticPr fontId="7"/>
  </si>
  <si>
    <t>勤務先の業種</t>
    <rPh sb="0" eb="3">
      <t>キンムサキ</t>
    </rPh>
    <rPh sb="4" eb="6">
      <t>ギョウシュ</t>
    </rPh>
    <phoneticPr fontId="2"/>
  </si>
  <si>
    <t>自動入力されます。入力しないでください。</t>
    <phoneticPr fontId="7"/>
  </si>
  <si>
    <t>半角数字で入力してください。</t>
    <phoneticPr fontId="7"/>
  </si>
  <si>
    <t>半角数字4桁で入力してください。</t>
    <phoneticPr fontId="7"/>
  </si>
  <si>
    <t>半角英数字記号で入力してください。</t>
    <phoneticPr fontId="7"/>
  </si>
  <si>
    <t>半角数字で間にハイフン(-)を入れてください。</t>
    <phoneticPr fontId="7"/>
  </si>
  <si>
    <t>西暦で半角数字4桁で入力してください。</t>
    <rPh sb="0" eb="2">
      <t>セイレキ</t>
    </rPh>
    <phoneticPr fontId="7"/>
  </si>
  <si>
    <t>入学年</t>
    <rPh sb="0" eb="2">
      <t>ニュウガク</t>
    </rPh>
    <rPh sb="2" eb="3">
      <t>ネン</t>
    </rPh>
    <phoneticPr fontId="2"/>
  </si>
  <si>
    <t>卒業(修了)年</t>
    <rPh sb="0" eb="2">
      <t>ソツギョウ</t>
    </rPh>
    <rPh sb="3" eb="5">
      <t>シュウリョウ</t>
    </rPh>
    <rPh sb="6" eb="7">
      <t>トシ</t>
    </rPh>
    <phoneticPr fontId="2"/>
  </si>
  <si>
    <t>樹木医補資格の認定の有無</t>
    <rPh sb="0" eb="2">
      <t>ジュモク</t>
    </rPh>
    <rPh sb="2" eb="3">
      <t>イ</t>
    </rPh>
    <rPh sb="3" eb="4">
      <t>ホ</t>
    </rPh>
    <rPh sb="4" eb="6">
      <t>シカク</t>
    </rPh>
    <rPh sb="7" eb="9">
      <t>ニンテイ</t>
    </rPh>
    <rPh sb="10" eb="12">
      <t>ウム</t>
    </rPh>
    <phoneticPr fontId="7"/>
  </si>
  <si>
    <t>樹木医補認定番号</t>
    <rPh sb="0" eb="2">
      <t>ジュモク</t>
    </rPh>
    <rPh sb="2" eb="3">
      <t>イ</t>
    </rPh>
    <rPh sb="3" eb="4">
      <t>ホ</t>
    </rPh>
    <rPh sb="4" eb="6">
      <t>ニンテイ</t>
    </rPh>
    <rPh sb="6" eb="8">
      <t>バンゴウ</t>
    </rPh>
    <phoneticPr fontId="7"/>
  </si>
  <si>
    <t>取得した年</t>
    <rPh sb="0" eb="2">
      <t>シュトク</t>
    </rPh>
    <rPh sb="4" eb="5">
      <t>ネン</t>
    </rPh>
    <phoneticPr fontId="7"/>
  </si>
  <si>
    <t>半角数字で入力してください</t>
    <phoneticPr fontId="7"/>
  </si>
  <si>
    <t>西暦で半角数字4桁で入力してください。</t>
    <rPh sb="0" eb="2">
      <t>セイレキ</t>
    </rPh>
    <rPh sb="3" eb="5">
      <t>ハンカク</t>
    </rPh>
    <rPh sb="5" eb="7">
      <t>スウジ</t>
    </rPh>
    <rPh sb="8" eb="9">
      <t>ケタ</t>
    </rPh>
    <rPh sb="10" eb="12">
      <t>ニュウリョク</t>
    </rPh>
    <phoneticPr fontId="7"/>
  </si>
  <si>
    <t>事務所又は勤務先</t>
    <rPh sb="0" eb="2">
      <t>ジム</t>
    </rPh>
    <rPh sb="2" eb="3">
      <t>ショ</t>
    </rPh>
    <rPh sb="3" eb="4">
      <t>マタ</t>
    </rPh>
    <rPh sb="5" eb="8">
      <t>キンムサキ</t>
    </rPh>
    <phoneticPr fontId="7"/>
  </si>
  <si>
    <t>部・課まで入力してください。</t>
    <rPh sb="0" eb="1">
      <t>ブ</t>
    </rPh>
    <rPh sb="2" eb="3">
      <t>カ</t>
    </rPh>
    <rPh sb="5" eb="7">
      <t>ニュウリョク</t>
    </rPh>
    <phoneticPr fontId="7"/>
  </si>
  <si>
    <t>都道府県および市区町村まで入力してください。</t>
    <rPh sb="13" eb="15">
      <t>ニュウリョク</t>
    </rPh>
    <phoneticPr fontId="7"/>
  </si>
  <si>
    <t>樹木に関わる内容を入力してください。</t>
    <phoneticPr fontId="7"/>
  </si>
  <si>
    <t>【データシート】</t>
    <phoneticPr fontId="1"/>
  </si>
  <si>
    <t>都道府県</t>
    <rPh sb="0" eb="4">
      <t>トドウフケン</t>
    </rPh>
    <phoneticPr fontId="1"/>
  </si>
  <si>
    <t>従事[開始]年</t>
    <rPh sb="0" eb="2">
      <t>ジュウジ</t>
    </rPh>
    <rPh sb="3" eb="5">
      <t>カイシ</t>
    </rPh>
    <rPh sb="6" eb="7">
      <t>ネン</t>
    </rPh>
    <phoneticPr fontId="7"/>
  </si>
  <si>
    <t>従事[開始]月</t>
    <rPh sb="0" eb="2">
      <t>ジュウジ</t>
    </rPh>
    <rPh sb="3" eb="5">
      <t>カイシ</t>
    </rPh>
    <rPh sb="6" eb="7">
      <t>ツキ</t>
    </rPh>
    <phoneticPr fontId="7"/>
  </si>
  <si>
    <t>従事[終了]年</t>
    <rPh sb="0" eb="2">
      <t>ジュウジ</t>
    </rPh>
    <rPh sb="3" eb="5">
      <t>シュウリョウ</t>
    </rPh>
    <rPh sb="6" eb="7">
      <t>ネン</t>
    </rPh>
    <phoneticPr fontId="7"/>
  </si>
  <si>
    <t>従事[終了]月</t>
    <rPh sb="0" eb="2">
      <t>ジュウジ</t>
    </rPh>
    <rPh sb="3" eb="5">
      <t>シュウリョウ</t>
    </rPh>
    <rPh sb="6" eb="7">
      <t>ツキ</t>
    </rPh>
    <phoneticPr fontId="7"/>
  </si>
  <si>
    <t>業務経歴１</t>
    <rPh sb="0" eb="2">
      <t>ギョウム</t>
    </rPh>
    <rPh sb="2" eb="4">
      <t>ケイレキ</t>
    </rPh>
    <phoneticPr fontId="7"/>
  </si>
  <si>
    <t>業務経歴２</t>
    <rPh sb="0" eb="2">
      <t>ギョウム</t>
    </rPh>
    <rPh sb="2" eb="4">
      <t>ケイレキ</t>
    </rPh>
    <phoneticPr fontId="7"/>
  </si>
  <si>
    <t>業務経歴３</t>
    <rPh sb="0" eb="2">
      <t>ギョウム</t>
    </rPh>
    <rPh sb="2" eb="4">
      <t>ケイレキ</t>
    </rPh>
    <phoneticPr fontId="7"/>
  </si>
  <si>
    <t>業務経歴４</t>
    <rPh sb="0" eb="2">
      <t>ギョウム</t>
    </rPh>
    <rPh sb="2" eb="4">
      <t>ケイレキ</t>
    </rPh>
    <phoneticPr fontId="7"/>
  </si>
  <si>
    <t>業務経歴５</t>
    <rPh sb="0" eb="2">
      <t>ギョウム</t>
    </rPh>
    <rPh sb="2" eb="4">
      <t>ケイレキ</t>
    </rPh>
    <phoneticPr fontId="7"/>
  </si>
  <si>
    <t>業務経歴６</t>
    <rPh sb="0" eb="2">
      <t>ギョウム</t>
    </rPh>
    <rPh sb="2" eb="4">
      <t>ケイレキ</t>
    </rPh>
    <phoneticPr fontId="7"/>
  </si>
  <si>
    <t>業務経歴７</t>
    <rPh sb="0" eb="2">
      <t>ギョウム</t>
    </rPh>
    <rPh sb="2" eb="4">
      <t>ケイレキ</t>
    </rPh>
    <phoneticPr fontId="7"/>
  </si>
  <si>
    <t>業務経歴８</t>
    <rPh sb="0" eb="2">
      <t>ギョウム</t>
    </rPh>
    <rPh sb="2" eb="4">
      <t>ケイレキ</t>
    </rPh>
    <phoneticPr fontId="7"/>
  </si>
  <si>
    <t>業務経歴９</t>
    <rPh sb="0" eb="2">
      <t>ギョウム</t>
    </rPh>
    <rPh sb="2" eb="4">
      <t>ケイレキ</t>
    </rPh>
    <phoneticPr fontId="7"/>
  </si>
  <si>
    <t>受験手数料
振込内容</t>
    <rPh sb="0" eb="2">
      <t>ジュケン</t>
    </rPh>
    <rPh sb="2" eb="5">
      <t>テスウリョウ</t>
    </rPh>
    <rPh sb="6" eb="8">
      <t>フリコミ</t>
    </rPh>
    <rPh sb="8" eb="10">
      <t>ナイヨウ</t>
    </rPh>
    <phoneticPr fontId="2"/>
  </si>
  <si>
    <t>第２次審査の
確認事項</t>
    <rPh sb="0" eb="1">
      <t>ダイ</t>
    </rPh>
    <rPh sb="2" eb="3">
      <t>ジ</t>
    </rPh>
    <rPh sb="3" eb="5">
      <t>シンサ</t>
    </rPh>
    <rPh sb="7" eb="9">
      <t>カクニン</t>
    </rPh>
    <rPh sb="9" eb="11">
      <t>ジコウ</t>
    </rPh>
    <phoneticPr fontId="7"/>
  </si>
  <si>
    <t>カタカナで入力してください。</t>
    <rPh sb="5" eb="7">
      <t>ニュウリョク</t>
    </rPh>
    <phoneticPr fontId="7"/>
  </si>
  <si>
    <r>
      <t>右端の</t>
    </r>
    <r>
      <rPr>
        <b/>
        <sz val="11"/>
        <color theme="1"/>
        <rFont val="游ゴシック"/>
        <family val="3"/>
        <charset val="128"/>
      </rPr>
      <t>▼</t>
    </r>
    <r>
      <rPr>
        <b/>
        <sz val="11"/>
        <color theme="1"/>
        <rFont val="游ゴシック"/>
        <family val="3"/>
        <charset val="128"/>
        <scheme val="minor"/>
      </rPr>
      <t>を推して、選択してください</t>
    </r>
    <rPh sb="0" eb="2">
      <t>ミギハシ</t>
    </rPh>
    <rPh sb="5" eb="6">
      <t>オ</t>
    </rPh>
    <rPh sb="9" eb="11">
      <t>センタク</t>
    </rPh>
    <phoneticPr fontId="7"/>
  </si>
  <si>
    <t>右端の▼を推して、選択してください</t>
    <phoneticPr fontId="7"/>
  </si>
  <si>
    <t>右端の▼を推して、近いものを選択してください</t>
    <rPh sb="9" eb="10">
      <t>チカ</t>
    </rPh>
    <phoneticPr fontId="7"/>
  </si>
  <si>
    <t>受験手数料② 16,000円</t>
    <rPh sb="0" eb="2">
      <t>ジュケン</t>
    </rPh>
    <rPh sb="2" eb="5">
      <t>テスウリョウ</t>
    </rPh>
    <rPh sb="13" eb="14">
      <t>エン</t>
    </rPh>
    <phoneticPr fontId="7"/>
  </si>
  <si>
    <t>※自動入力されます。入力しないでください。</t>
    <rPh sb="1" eb="3">
      <t>ジドウ</t>
    </rPh>
    <rPh sb="3" eb="5">
      <t>ニュウリョク</t>
    </rPh>
    <phoneticPr fontId="7"/>
  </si>
  <si>
    <t>受験手数料② 16,000円</t>
    <phoneticPr fontId="7"/>
  </si>
  <si>
    <t>右端の▼を推して、受講の可否を選択してください</t>
    <rPh sb="9" eb="11">
      <t>ジュコウ</t>
    </rPh>
    <rPh sb="12" eb="14">
      <t>カヒ</t>
    </rPh>
    <rPh sb="15" eb="17">
      <t>センタク</t>
    </rPh>
    <phoneticPr fontId="7"/>
  </si>
  <si>
    <t>右端の▼を推して、受講の可否を選択してください</t>
    <rPh sb="9" eb="11">
      <t>ジュコウ</t>
    </rPh>
    <rPh sb="12" eb="14">
      <t>カヒ</t>
    </rPh>
    <phoneticPr fontId="7"/>
  </si>
  <si>
    <t>【１期】9月29日（月）
　　　～10月4日（土）</t>
    <rPh sb="2" eb="3">
      <t>キ</t>
    </rPh>
    <rPh sb="5" eb="6">
      <t>ガツ</t>
    </rPh>
    <rPh sb="8" eb="9">
      <t>ニチ</t>
    </rPh>
    <rPh sb="10" eb="11">
      <t>ゲツ</t>
    </rPh>
    <rPh sb="19" eb="20">
      <t>ガツ</t>
    </rPh>
    <rPh sb="21" eb="22">
      <t>ニチ</t>
    </rPh>
    <rPh sb="23" eb="24">
      <t>ツチ</t>
    </rPh>
    <phoneticPr fontId="7"/>
  </si>
  <si>
    <t>【２期】10月13日（月）
　　　～10月18日（土）</t>
    <rPh sb="2" eb="3">
      <t>キ</t>
    </rPh>
    <rPh sb="6" eb="7">
      <t>ガツ</t>
    </rPh>
    <rPh sb="9" eb="10">
      <t>ニチ</t>
    </rPh>
    <rPh sb="11" eb="12">
      <t>ゲツ</t>
    </rPh>
    <rPh sb="20" eb="21">
      <t>ガツ</t>
    </rPh>
    <rPh sb="23" eb="24">
      <t>ニチ</t>
    </rPh>
    <rPh sb="25" eb="26">
      <t>ツチ</t>
    </rPh>
    <phoneticPr fontId="7"/>
  </si>
  <si>
    <t>振込年月日（西暦）</t>
    <rPh sb="0" eb="2">
      <t>フリコミ</t>
    </rPh>
    <rPh sb="2" eb="5">
      <t>ネンガッピ</t>
    </rPh>
    <rPh sb="6" eb="8">
      <t>セイレキ</t>
    </rPh>
    <phoneticPr fontId="7"/>
  </si>
  <si>
    <t>業務経歴
合計期間</t>
    <rPh sb="0" eb="2">
      <t>ギョウム</t>
    </rPh>
    <rPh sb="2" eb="4">
      <t>ケイレキ</t>
    </rPh>
    <rPh sb="5" eb="7">
      <t>ゴウケイ</t>
    </rPh>
    <rPh sb="7" eb="9">
      <t>キカン</t>
    </rPh>
    <phoneticPr fontId="7"/>
  </si>
  <si>
    <t>従事期間年　[単位：年]</t>
    <rPh sb="0" eb="2">
      <t>ジュウジ</t>
    </rPh>
    <rPh sb="2" eb="4">
      <t>キカン</t>
    </rPh>
    <rPh sb="4" eb="5">
      <t>ネン</t>
    </rPh>
    <rPh sb="7" eb="9">
      <t>タンイ</t>
    </rPh>
    <rPh sb="10" eb="11">
      <t>ネン</t>
    </rPh>
    <phoneticPr fontId="7"/>
  </si>
  <si>
    <t>従事期間　[単位：ヵ月]</t>
    <rPh sb="0" eb="2">
      <t>ジュウジ</t>
    </rPh>
    <rPh sb="2" eb="4">
      <t>キカン</t>
    </rPh>
    <rPh sb="6" eb="8">
      <t>タンイ</t>
    </rPh>
    <rPh sb="10" eb="11">
      <t>ゲツ</t>
    </rPh>
    <phoneticPr fontId="7"/>
  </si>
  <si>
    <t>合計期間年　[単位：年]</t>
    <rPh sb="0" eb="2">
      <t>ゴウケイ</t>
    </rPh>
    <rPh sb="2" eb="4">
      <t>キカン</t>
    </rPh>
    <rPh sb="4" eb="5">
      <t>ネン</t>
    </rPh>
    <rPh sb="7" eb="9">
      <t>タンイ</t>
    </rPh>
    <rPh sb="10" eb="11">
      <t>ネン</t>
    </rPh>
    <phoneticPr fontId="7"/>
  </si>
  <si>
    <t>合計期間　[単位：ヵ月]</t>
    <rPh sb="0" eb="2">
      <t>ゴウケイ</t>
    </rPh>
    <rPh sb="2" eb="4">
      <t>キカン</t>
    </rPh>
    <rPh sb="6" eb="8">
      <t>タンイ</t>
    </rPh>
    <rPh sb="10" eb="11">
      <t>ゲツ</t>
    </rPh>
    <phoneticPr fontId="7"/>
  </si>
  <si>
    <t>６．業務経歴証明書</t>
    <rPh sb="2" eb="4">
      <t>ギョウム</t>
    </rPh>
    <rPh sb="4" eb="6">
      <t>ケイレキ</t>
    </rPh>
    <rPh sb="6" eb="9">
      <t>ショウメイショ</t>
    </rPh>
    <phoneticPr fontId="2"/>
  </si>
  <si>
    <t>証明の申請年月日（西暦）</t>
    <rPh sb="0" eb="2">
      <t>ショウメイ</t>
    </rPh>
    <rPh sb="3" eb="5">
      <t>シンセイ</t>
    </rPh>
    <rPh sb="5" eb="8">
      <t>ネンガッピ</t>
    </rPh>
    <rPh sb="9" eb="11">
      <t>セイレキ</t>
    </rPh>
    <phoneticPr fontId="7"/>
  </si>
  <si>
    <t>受験者
情報</t>
    <rPh sb="0" eb="3">
      <t>ジュケンシャ</t>
    </rPh>
    <rPh sb="4" eb="6">
      <t>ジョウホウ</t>
    </rPh>
    <phoneticPr fontId="7"/>
  </si>
  <si>
    <t>受験者氏名</t>
    <rPh sb="0" eb="3">
      <t>ジュケンシャ</t>
    </rPh>
    <rPh sb="3" eb="5">
      <t>シメイ</t>
    </rPh>
    <phoneticPr fontId="7"/>
  </si>
  <si>
    <t>受験者生年月日</t>
    <rPh sb="0" eb="3">
      <t>ジュケンシャ</t>
    </rPh>
    <rPh sb="3" eb="5">
      <t>セイネン</t>
    </rPh>
    <rPh sb="5" eb="7">
      <t>ガッピ</t>
    </rPh>
    <phoneticPr fontId="7"/>
  </si>
  <si>
    <t>1-1</t>
    <phoneticPr fontId="7"/>
  </si>
  <si>
    <t>1-2</t>
    <phoneticPr fontId="7"/>
  </si>
  <si>
    <t>1-3</t>
  </si>
  <si>
    <t>1-4</t>
  </si>
  <si>
    <t>1-5</t>
  </si>
  <si>
    <t>1-6</t>
  </si>
  <si>
    <t>1-7</t>
  </si>
  <si>
    <t>1-8</t>
  </si>
  <si>
    <t>1-9</t>
  </si>
  <si>
    <t>1-10</t>
  </si>
  <si>
    <t>2-1</t>
    <phoneticPr fontId="7"/>
  </si>
  <si>
    <t>2-2</t>
    <phoneticPr fontId="7"/>
  </si>
  <si>
    <t>2-3</t>
  </si>
  <si>
    <t>2-4</t>
  </si>
  <si>
    <t>2-5</t>
  </si>
  <si>
    <t>2-6</t>
  </si>
  <si>
    <t>2-7</t>
  </si>
  <si>
    <t>2-8</t>
  </si>
  <si>
    <t>2-9</t>
  </si>
  <si>
    <t>2-10</t>
  </si>
  <si>
    <t>3-1</t>
    <phoneticPr fontId="7"/>
  </si>
  <si>
    <t>3-2</t>
    <phoneticPr fontId="7"/>
  </si>
  <si>
    <t>3-3</t>
  </si>
  <si>
    <t>3-4</t>
  </si>
  <si>
    <t>3-5</t>
  </si>
  <si>
    <t>3-6</t>
  </si>
  <si>
    <t>3-7</t>
  </si>
  <si>
    <t>3-8</t>
  </si>
  <si>
    <t>3-9</t>
  </si>
  <si>
    <t>3-10</t>
  </si>
  <si>
    <t>4-1</t>
    <phoneticPr fontId="7"/>
  </si>
  <si>
    <t>4-2</t>
    <phoneticPr fontId="7"/>
  </si>
  <si>
    <t>4-3</t>
  </si>
  <si>
    <t>4-4</t>
  </si>
  <si>
    <t>4-5</t>
  </si>
  <si>
    <t>4-6</t>
  </si>
  <si>
    <t>4-7</t>
  </si>
  <si>
    <t>4-8</t>
  </si>
  <si>
    <t>4-9</t>
  </si>
  <si>
    <t>4-10</t>
  </si>
  <si>
    <t>5-1</t>
    <phoneticPr fontId="7"/>
  </si>
  <si>
    <t>5-2</t>
    <phoneticPr fontId="7"/>
  </si>
  <si>
    <t>5-3</t>
  </si>
  <si>
    <t>5-4</t>
  </si>
  <si>
    <t>5-5</t>
  </si>
  <si>
    <t>5-6</t>
  </si>
  <si>
    <t>5-7</t>
  </si>
  <si>
    <t>5-8</t>
  </si>
  <si>
    <t>5-9</t>
  </si>
  <si>
    <t>5-10</t>
  </si>
  <si>
    <t>6-1</t>
    <phoneticPr fontId="7"/>
  </si>
  <si>
    <t>6-2</t>
    <phoneticPr fontId="7"/>
  </si>
  <si>
    <t>6-3</t>
  </si>
  <si>
    <t>6-4</t>
  </si>
  <si>
    <t>6-5</t>
  </si>
  <si>
    <t>6-6</t>
  </si>
  <si>
    <t>6-7</t>
  </si>
  <si>
    <t>6-8</t>
  </si>
  <si>
    <t>6-9</t>
  </si>
  <si>
    <t>6-10</t>
  </si>
  <si>
    <t>7-1</t>
    <phoneticPr fontId="7"/>
  </si>
  <si>
    <t>7-2</t>
    <phoneticPr fontId="7"/>
  </si>
  <si>
    <t>7-3</t>
  </si>
  <si>
    <t>7-4</t>
  </si>
  <si>
    <t>7-5</t>
  </si>
  <si>
    <t>7-6</t>
  </si>
  <si>
    <t>7-7</t>
  </si>
  <si>
    <t>7-8</t>
  </si>
  <si>
    <t>7-9</t>
  </si>
  <si>
    <t>7-10</t>
  </si>
  <si>
    <t>8-1</t>
    <phoneticPr fontId="7"/>
  </si>
  <si>
    <t>8-2</t>
    <phoneticPr fontId="7"/>
  </si>
  <si>
    <t>8-3</t>
  </si>
  <si>
    <t>8-4</t>
  </si>
  <si>
    <t>8-5</t>
  </si>
  <si>
    <t>8-6</t>
  </si>
  <si>
    <t>8-7</t>
  </si>
  <si>
    <t>8-8</t>
  </si>
  <si>
    <t>8-9</t>
  </si>
  <si>
    <t>8-10</t>
  </si>
  <si>
    <t>9-1</t>
    <phoneticPr fontId="7"/>
  </si>
  <si>
    <t>9-2</t>
    <phoneticPr fontId="7"/>
  </si>
  <si>
    <t>9-3</t>
  </si>
  <si>
    <t>9-4</t>
  </si>
  <si>
    <t>9-5</t>
  </si>
  <si>
    <t>9-6</t>
  </si>
  <si>
    <t>9-7</t>
  </si>
  <si>
    <t>9-8</t>
  </si>
  <si>
    <t>9-9</t>
  </si>
  <si>
    <t>9-10</t>
  </si>
  <si>
    <t>業務経歴</t>
    <rPh sb="0" eb="2">
      <t>ギョウム</t>
    </rPh>
    <rPh sb="2" eb="4">
      <t>ケイレキ</t>
    </rPh>
    <phoneticPr fontId="7"/>
  </si>
  <si>
    <t>証明に使用する
業務経歴①</t>
    <rPh sb="0" eb="2">
      <t>ショウメイ</t>
    </rPh>
    <rPh sb="3" eb="5">
      <t>シヨウ</t>
    </rPh>
    <rPh sb="8" eb="10">
      <t>ギョウム</t>
    </rPh>
    <rPh sb="10" eb="12">
      <t>ケイレキ</t>
    </rPh>
    <phoneticPr fontId="7"/>
  </si>
  <si>
    <t>証明に使用する
業務経歴②</t>
    <rPh sb="0" eb="2">
      <t>ショウメイ</t>
    </rPh>
    <rPh sb="3" eb="5">
      <t>シヨウ</t>
    </rPh>
    <rPh sb="8" eb="10">
      <t>ギョウム</t>
    </rPh>
    <rPh sb="10" eb="12">
      <t>ケイレキ</t>
    </rPh>
    <phoneticPr fontId="7"/>
  </si>
  <si>
    <t>証明に使用する
業務経歴③</t>
    <rPh sb="0" eb="2">
      <t>ショウメイ</t>
    </rPh>
    <rPh sb="3" eb="5">
      <t>シヨウ</t>
    </rPh>
    <rPh sb="8" eb="10">
      <t>ギョウム</t>
    </rPh>
    <rPh sb="10" eb="12">
      <t>ケイレキ</t>
    </rPh>
    <phoneticPr fontId="7"/>
  </si>
  <si>
    <t>証明に使用する
業務経歴④</t>
    <rPh sb="0" eb="2">
      <t>ショウメイ</t>
    </rPh>
    <rPh sb="3" eb="5">
      <t>シヨウ</t>
    </rPh>
    <rPh sb="8" eb="10">
      <t>ギョウム</t>
    </rPh>
    <rPh sb="10" eb="12">
      <t>ケイレキ</t>
    </rPh>
    <phoneticPr fontId="7"/>
  </si>
  <si>
    <t>証明に使用する
業務経歴⑤</t>
    <rPh sb="0" eb="2">
      <t>ショウメイ</t>
    </rPh>
    <rPh sb="3" eb="5">
      <t>シヨウ</t>
    </rPh>
    <rPh sb="8" eb="10">
      <t>ギョウム</t>
    </rPh>
    <rPh sb="10" eb="12">
      <t>ケイレキ</t>
    </rPh>
    <phoneticPr fontId="7"/>
  </si>
  <si>
    <t>証明に使用する
業務経歴⑥</t>
    <rPh sb="0" eb="2">
      <t>ショウメイ</t>
    </rPh>
    <rPh sb="3" eb="5">
      <t>シヨウ</t>
    </rPh>
    <rPh sb="8" eb="10">
      <t>ギョウム</t>
    </rPh>
    <rPh sb="10" eb="12">
      <t>ケイレキ</t>
    </rPh>
    <phoneticPr fontId="7"/>
  </si>
  <si>
    <t>証明に使用する
業務経歴⑦</t>
    <rPh sb="0" eb="2">
      <t>ショウメイ</t>
    </rPh>
    <rPh sb="3" eb="5">
      <t>シヨウ</t>
    </rPh>
    <rPh sb="8" eb="10">
      <t>ギョウム</t>
    </rPh>
    <rPh sb="10" eb="12">
      <t>ケイレキ</t>
    </rPh>
    <phoneticPr fontId="7"/>
  </si>
  <si>
    <t>証明に使用する
業務経歴⑧</t>
    <rPh sb="0" eb="2">
      <t>ショウメイ</t>
    </rPh>
    <rPh sb="3" eb="5">
      <t>シヨウ</t>
    </rPh>
    <rPh sb="8" eb="10">
      <t>ギョウム</t>
    </rPh>
    <rPh sb="10" eb="12">
      <t>ケイレキ</t>
    </rPh>
    <phoneticPr fontId="7"/>
  </si>
  <si>
    <t>証明に使用する
業務経歴⑨</t>
    <rPh sb="0" eb="2">
      <t>ショウメイ</t>
    </rPh>
    <rPh sb="3" eb="5">
      <t>シヨウ</t>
    </rPh>
    <rPh sb="8" eb="10">
      <t>ギョウム</t>
    </rPh>
    <rPh sb="10" eb="12">
      <t>ケイレキ</t>
    </rPh>
    <phoneticPr fontId="7"/>
  </si>
  <si>
    <t>証明者
情報</t>
    <rPh sb="0" eb="2">
      <t>ショウメイ</t>
    </rPh>
    <rPh sb="2" eb="3">
      <t>シャ</t>
    </rPh>
    <rPh sb="4" eb="6">
      <t>ジョウホウ</t>
    </rPh>
    <phoneticPr fontId="7"/>
  </si>
  <si>
    <t>証明の年月日（西暦）</t>
    <rPh sb="0" eb="2">
      <t>ショウメイ</t>
    </rPh>
    <rPh sb="3" eb="6">
      <t>ネンガッピ</t>
    </rPh>
    <rPh sb="7" eb="9">
      <t>セイレキ</t>
    </rPh>
    <phoneticPr fontId="7"/>
  </si>
  <si>
    <t>証明者の団体又は法人名</t>
    <rPh sb="0" eb="2">
      <t>ショウメイ</t>
    </rPh>
    <rPh sb="2" eb="3">
      <t>シャ</t>
    </rPh>
    <rPh sb="4" eb="6">
      <t>ダンタイ</t>
    </rPh>
    <rPh sb="6" eb="7">
      <t>マタ</t>
    </rPh>
    <rPh sb="8" eb="10">
      <t>ホウジン</t>
    </rPh>
    <rPh sb="10" eb="11">
      <t>メイ</t>
    </rPh>
    <phoneticPr fontId="7"/>
  </si>
  <si>
    <t>証明者の役職名</t>
    <rPh sb="0" eb="2">
      <t>ショウメイ</t>
    </rPh>
    <rPh sb="2" eb="3">
      <t>シャ</t>
    </rPh>
    <rPh sb="4" eb="6">
      <t>ヤクショク</t>
    </rPh>
    <rPh sb="6" eb="7">
      <t>メイ</t>
    </rPh>
    <phoneticPr fontId="7"/>
  </si>
  <si>
    <t>証明者の氏名</t>
    <rPh sb="0" eb="2">
      <t>ショウメイ</t>
    </rPh>
    <rPh sb="2" eb="3">
      <t>シャ</t>
    </rPh>
    <rPh sb="4" eb="6">
      <t>シメイ</t>
    </rPh>
    <phoneticPr fontId="7"/>
  </si>
  <si>
    <t>姓と名の間にスペースを入れてください。</t>
    <rPh sb="0" eb="1">
      <t>セイ</t>
    </rPh>
    <rPh sb="2" eb="3">
      <t>ナ</t>
    </rPh>
    <rPh sb="4" eb="5">
      <t>アイダ</t>
    </rPh>
    <rPh sb="11" eb="12">
      <t>イ</t>
    </rPh>
    <phoneticPr fontId="7"/>
  </si>
  <si>
    <t>証明者の団体又は法人所在地</t>
    <rPh sb="0" eb="2">
      <t>ショウメイ</t>
    </rPh>
    <rPh sb="2" eb="3">
      <t>シャ</t>
    </rPh>
    <rPh sb="4" eb="6">
      <t>ダンタイ</t>
    </rPh>
    <rPh sb="6" eb="7">
      <t>マタ</t>
    </rPh>
    <rPh sb="8" eb="10">
      <t>ホウジン</t>
    </rPh>
    <rPh sb="10" eb="13">
      <t>ショザイチ</t>
    </rPh>
    <phoneticPr fontId="7"/>
  </si>
  <si>
    <t>郵便番号は不要です。
都道府県から番地、建物名等まで入力してください。</t>
    <rPh sb="0" eb="4">
      <t>ユウビンバンゴウ</t>
    </rPh>
    <rPh sb="5" eb="7">
      <t>フヨウ</t>
    </rPh>
    <rPh sb="11" eb="15">
      <t>トドウフケン</t>
    </rPh>
    <rPh sb="17" eb="19">
      <t>バンチ</t>
    </rPh>
    <rPh sb="20" eb="22">
      <t>タテモノ</t>
    </rPh>
    <rPh sb="22" eb="23">
      <t>メイ</t>
    </rPh>
    <rPh sb="23" eb="24">
      <t>ナド</t>
    </rPh>
    <rPh sb="26" eb="28">
      <t>ニュウリョク</t>
    </rPh>
    <phoneticPr fontId="7"/>
  </si>
  <si>
    <t>法人格を省略しないで入力してください。</t>
    <rPh sb="0" eb="1">
      <t>ホウ</t>
    </rPh>
    <rPh sb="1" eb="3">
      <t>ジンカク</t>
    </rPh>
    <rPh sb="4" eb="6">
      <t>ショウリャク</t>
    </rPh>
    <rPh sb="10" eb="12">
      <t>ニュウリョク</t>
    </rPh>
    <phoneticPr fontId="7"/>
  </si>
  <si>
    <t>代表取締役、組合長、部長など</t>
    <rPh sb="0" eb="2">
      <t>ダイヒョウ</t>
    </rPh>
    <rPh sb="2" eb="5">
      <t>トリシマリヤク</t>
    </rPh>
    <rPh sb="6" eb="9">
      <t>クミアイチョウ</t>
    </rPh>
    <rPh sb="10" eb="12">
      <t>ブチョウ</t>
    </rPh>
    <phoneticPr fontId="7"/>
  </si>
  <si>
    <t>一般財団法人日本緑化センター</t>
    <rPh sb="0" eb="10">
      <t>イッパンザイダンホウジンニホンリョッカ</t>
    </rPh>
    <phoneticPr fontId="7"/>
  </si>
  <si>
    <t>※必ず、証明者の捺印（社印ではなく、社長印や役職印）を業務経歴証明書に押してください。</t>
    <rPh sb="1" eb="2">
      <t>カナラ</t>
    </rPh>
    <rPh sb="4" eb="6">
      <t>ショウメイ</t>
    </rPh>
    <rPh sb="6" eb="7">
      <t>シャ</t>
    </rPh>
    <rPh sb="8" eb="10">
      <t>ナツイン</t>
    </rPh>
    <rPh sb="11" eb="13">
      <t>シャイン</t>
    </rPh>
    <rPh sb="18" eb="20">
      <t>シャチョウ</t>
    </rPh>
    <rPh sb="20" eb="21">
      <t>イン</t>
    </rPh>
    <rPh sb="22" eb="24">
      <t>ヤクショク</t>
    </rPh>
    <rPh sb="24" eb="25">
      <t>イン</t>
    </rPh>
    <rPh sb="27" eb="29">
      <t>ギョウム</t>
    </rPh>
    <rPh sb="29" eb="31">
      <t>ケイレキ</t>
    </rPh>
    <rPh sb="31" eb="34">
      <t>ショウメイショ</t>
    </rPh>
    <rPh sb="35" eb="36">
      <t>オ</t>
    </rPh>
    <phoneticPr fontId="7"/>
  </si>
  <si>
    <t>★証明者情報は受講者または証明者が入力し、必ず証明者本人の確認を取ったうえで捺印をしてください。</t>
    <rPh sb="1" eb="3">
      <t>ショウメイ</t>
    </rPh>
    <rPh sb="3" eb="4">
      <t>シャ</t>
    </rPh>
    <rPh sb="4" eb="6">
      <t>ジョウホウ</t>
    </rPh>
    <rPh sb="7" eb="10">
      <t>ジュコウシャ</t>
    </rPh>
    <rPh sb="13" eb="15">
      <t>ショウメイ</t>
    </rPh>
    <rPh sb="15" eb="16">
      <t>シャ</t>
    </rPh>
    <rPh sb="17" eb="19">
      <t>ニュウリョク</t>
    </rPh>
    <rPh sb="21" eb="22">
      <t>カナラ</t>
    </rPh>
    <rPh sb="23" eb="25">
      <t>ショウメイ</t>
    </rPh>
    <rPh sb="25" eb="26">
      <t>シャ</t>
    </rPh>
    <rPh sb="26" eb="28">
      <t>ホンニン</t>
    </rPh>
    <rPh sb="29" eb="31">
      <t>カクニン</t>
    </rPh>
    <rPh sb="32" eb="33">
      <t>ト</t>
    </rPh>
    <rPh sb="38" eb="40">
      <t>ナツイン</t>
    </rPh>
    <phoneticPr fontId="7"/>
  </si>
  <si>
    <t>７．業務経歴事例</t>
    <rPh sb="2" eb="4">
      <t>ギョウム</t>
    </rPh>
    <rPh sb="4" eb="6">
      <t>ケイレキ</t>
    </rPh>
    <rPh sb="6" eb="8">
      <t>ジレイ</t>
    </rPh>
    <phoneticPr fontId="2"/>
  </si>
  <si>
    <t>業務経験
１</t>
    <rPh sb="0" eb="2">
      <t>ギョウム</t>
    </rPh>
    <rPh sb="2" eb="4">
      <t>ケイケン</t>
    </rPh>
    <phoneticPr fontId="7"/>
  </si>
  <si>
    <t>場所</t>
    <rPh sb="0" eb="2">
      <t>バショ</t>
    </rPh>
    <phoneticPr fontId="7"/>
  </si>
  <si>
    <t>従事した事例（業務・研究）の具体的な内容</t>
    <rPh sb="0" eb="2">
      <t>ジュウジ</t>
    </rPh>
    <rPh sb="4" eb="6">
      <t>ジレイ</t>
    </rPh>
    <rPh sb="7" eb="9">
      <t>ギョウム</t>
    </rPh>
    <rPh sb="10" eb="12">
      <t>ケンキュウ</t>
    </rPh>
    <rPh sb="14" eb="17">
      <t>グタイテキ</t>
    </rPh>
    <rPh sb="18" eb="20">
      <t>ナイヨウ</t>
    </rPh>
    <phoneticPr fontId="7"/>
  </si>
  <si>
    <t>実施年月（西暦）</t>
    <rPh sb="0" eb="2">
      <t>ジッシ</t>
    </rPh>
    <rPh sb="2" eb="4">
      <t>ネンゲツ</t>
    </rPh>
    <rPh sb="5" eb="7">
      <t>セイレキ</t>
    </rPh>
    <phoneticPr fontId="7"/>
  </si>
  <si>
    <t>西暦で入力してください。実施期間が２日以上の場合は開始年月と修了年月を入力してください。</t>
    <rPh sb="0" eb="2">
      <t>セイレキ</t>
    </rPh>
    <rPh sb="3" eb="5">
      <t>ニュウリョク</t>
    </rPh>
    <rPh sb="12" eb="14">
      <t>ジッシ</t>
    </rPh>
    <rPh sb="14" eb="16">
      <t>キカン</t>
    </rPh>
    <rPh sb="18" eb="19">
      <t>ニチ</t>
    </rPh>
    <rPh sb="19" eb="21">
      <t>イジョウ</t>
    </rPh>
    <rPh sb="22" eb="24">
      <t>バアイ</t>
    </rPh>
    <rPh sb="25" eb="27">
      <t>カイシ</t>
    </rPh>
    <rPh sb="27" eb="29">
      <t>ネンゲツ</t>
    </rPh>
    <rPh sb="30" eb="32">
      <t>シュウリョウ</t>
    </rPh>
    <rPh sb="32" eb="34">
      <t>ネンゲツ</t>
    </rPh>
    <rPh sb="35" eb="37">
      <t>ニュウリョク</t>
    </rPh>
    <phoneticPr fontId="7"/>
  </si>
  <si>
    <t>具体的な場所や状況を入力してください。</t>
    <rPh sb="0" eb="3">
      <t>グタイテキ</t>
    </rPh>
    <rPh sb="4" eb="6">
      <t>バショ</t>
    </rPh>
    <rPh sb="7" eb="9">
      <t>ジョウキョウ</t>
    </rPh>
    <rPh sb="10" eb="12">
      <t>ニュウリョク</t>
    </rPh>
    <phoneticPr fontId="7"/>
  </si>
  <si>
    <t>業務経験
２</t>
    <rPh sb="0" eb="2">
      <t>ギョウム</t>
    </rPh>
    <rPh sb="2" eb="4">
      <t>ケイケン</t>
    </rPh>
    <phoneticPr fontId="7"/>
  </si>
  <si>
    <t>業務経験
３</t>
    <rPh sb="0" eb="2">
      <t>ギョウム</t>
    </rPh>
    <rPh sb="2" eb="4">
      <t>ケイケン</t>
    </rPh>
    <phoneticPr fontId="7"/>
  </si>
  <si>
    <t>樹木医資格認定試験申込書</t>
    <rPh sb="0" eb="2">
      <t>ジュモク</t>
    </rPh>
    <rPh sb="2" eb="3">
      <t>イ</t>
    </rPh>
    <rPh sb="3" eb="5">
      <t>シカク</t>
    </rPh>
    <rPh sb="5" eb="7">
      <t>ニンテイ</t>
    </rPh>
    <rPh sb="7" eb="9">
      <t>シケン</t>
    </rPh>
    <rPh sb="9" eb="12">
      <t>モウシコミショ</t>
    </rPh>
    <phoneticPr fontId="7"/>
  </si>
  <si>
    <t>ふりがな</t>
    <phoneticPr fontId="7"/>
  </si>
  <si>
    <t>性別</t>
    <rPh sb="0" eb="2">
      <t>セイベツ</t>
    </rPh>
    <phoneticPr fontId="7"/>
  </si>
  <si>
    <t>生年月日</t>
    <rPh sb="0" eb="2">
      <t>セイネン</t>
    </rPh>
    <rPh sb="2" eb="4">
      <t>ガッピ</t>
    </rPh>
    <phoneticPr fontId="7"/>
  </si>
  <si>
    <t>TEL</t>
    <phoneticPr fontId="7"/>
  </si>
  <si>
    <t>勤務先</t>
    <rPh sb="0" eb="3">
      <t>キンムサキ</t>
    </rPh>
    <phoneticPr fontId="7"/>
  </si>
  <si>
    <t>名称</t>
    <rPh sb="0" eb="2">
      <t>メイショウ</t>
    </rPh>
    <phoneticPr fontId="7"/>
  </si>
  <si>
    <t>学歴</t>
    <rPh sb="0" eb="2">
      <t>ガクレキ</t>
    </rPh>
    <phoneticPr fontId="7"/>
  </si>
  <si>
    <t>最終卒業学校名</t>
    <rPh sb="0" eb="2">
      <t>サイシュウ</t>
    </rPh>
    <rPh sb="2" eb="4">
      <t>ソツギョウ</t>
    </rPh>
    <rPh sb="4" eb="7">
      <t>ガッコウメイ</t>
    </rPh>
    <phoneticPr fontId="7"/>
  </si>
  <si>
    <t>受験手数料</t>
    <rPh sb="0" eb="2">
      <t>ジュケン</t>
    </rPh>
    <rPh sb="2" eb="5">
      <t>テスウリョウ</t>
    </rPh>
    <phoneticPr fontId="7"/>
  </si>
  <si>
    <t>振込日</t>
    <rPh sb="0" eb="2">
      <t>フリコミ</t>
    </rPh>
    <rPh sb="2" eb="3">
      <t>ビ</t>
    </rPh>
    <phoneticPr fontId="7"/>
  </si>
  <si>
    <t>振込名義</t>
    <rPh sb="0" eb="2">
      <t>フリコミ</t>
    </rPh>
    <rPh sb="2" eb="4">
      <t>メイギ</t>
    </rPh>
    <phoneticPr fontId="7"/>
  </si>
  <si>
    <t>様式第１号</t>
    <rPh sb="0" eb="2">
      <t>ヨウシキ</t>
    </rPh>
    <rPh sb="2" eb="3">
      <t>ダイ</t>
    </rPh>
    <rPh sb="4" eb="5">
      <t>ゴウ</t>
    </rPh>
    <phoneticPr fontId="7"/>
  </si>
  <si>
    <t>希望する試験会場</t>
    <rPh sb="0" eb="2">
      <t>キボウ</t>
    </rPh>
    <rPh sb="4" eb="6">
      <t>シケン</t>
    </rPh>
    <rPh sb="6" eb="8">
      <t>カイジョウ</t>
    </rPh>
    <phoneticPr fontId="7"/>
  </si>
  <si>
    <t>月</t>
    <rPh sb="0" eb="1">
      <t>ゲツ</t>
    </rPh>
    <phoneticPr fontId="7"/>
  </si>
  <si>
    <t>月</t>
    <rPh sb="0" eb="1">
      <t>ガツ</t>
    </rPh>
    <phoneticPr fontId="7"/>
  </si>
  <si>
    <t>学部学科名</t>
    <rPh sb="0" eb="2">
      <t>ガクブ</t>
    </rPh>
    <rPh sb="2" eb="4">
      <t>ガッカ</t>
    </rPh>
    <rPh sb="4" eb="5">
      <t>メイ</t>
    </rPh>
    <phoneticPr fontId="7"/>
  </si>
  <si>
    <t>歳</t>
    <rPh sb="0" eb="1">
      <t>サイ</t>
    </rPh>
    <phoneticPr fontId="7"/>
  </si>
  <si>
    <t>年齢</t>
    <rPh sb="0" eb="2">
      <t>ネンレイ</t>
    </rPh>
    <phoneticPr fontId="7"/>
  </si>
  <si>
    <t>生</t>
    <rPh sb="0" eb="1">
      <t>ウ</t>
    </rPh>
    <phoneticPr fontId="7"/>
  </si>
  <si>
    <t>受付番号
※事務局使用欄</t>
    <rPh sb="0" eb="2">
      <t>ウケツケ</t>
    </rPh>
    <rPh sb="2" eb="4">
      <t>バンゴウ</t>
    </rPh>
    <rPh sb="6" eb="9">
      <t>ジムキョク</t>
    </rPh>
    <rPh sb="9" eb="11">
      <t>シヨウ</t>
    </rPh>
    <rPh sb="11" eb="12">
      <t>ラン</t>
    </rPh>
    <phoneticPr fontId="7"/>
  </si>
  <si>
    <t>様式第２号</t>
    <rPh sb="0" eb="2">
      <t>ヨウシキ</t>
    </rPh>
    <rPh sb="2" eb="3">
      <t>ダイ</t>
    </rPh>
    <rPh sb="4" eb="5">
      <t>ゴウ</t>
    </rPh>
    <phoneticPr fontId="7"/>
  </si>
  <si>
    <t>業務経歴書</t>
    <rPh sb="0" eb="1">
      <t>ギョウ</t>
    </rPh>
    <rPh sb="2" eb="3">
      <t>ツトムケイレキショ</t>
    </rPh>
    <phoneticPr fontId="7"/>
  </si>
  <si>
    <t>地位
職名</t>
    <rPh sb="0" eb="2">
      <t>チイ</t>
    </rPh>
    <rPh sb="3" eb="5">
      <t>ショクメイ</t>
    </rPh>
    <phoneticPr fontId="7"/>
  </si>
  <si>
    <t>年月数</t>
    <rPh sb="0" eb="2">
      <t>ネンゲツ</t>
    </rPh>
    <rPh sb="2" eb="3">
      <t>スウ</t>
    </rPh>
    <phoneticPr fontId="7"/>
  </si>
  <si>
    <t>従事期間</t>
    <rPh sb="0" eb="2">
      <t>ジュウジ</t>
    </rPh>
    <rPh sb="2" eb="4">
      <t>キカン</t>
    </rPh>
    <phoneticPr fontId="7"/>
  </si>
  <si>
    <t>合計年数（必要な経験年数を満たしているか、必ずご確認ください）</t>
    <rPh sb="0" eb="2">
      <t>ゴウケイ</t>
    </rPh>
    <rPh sb="2" eb="4">
      <t>ネンスウ</t>
    </rPh>
    <rPh sb="5" eb="7">
      <t>ヒツヨウ</t>
    </rPh>
    <rPh sb="8" eb="10">
      <t>ケイケン</t>
    </rPh>
    <rPh sb="10" eb="12">
      <t>ネンスウ</t>
    </rPh>
    <rPh sb="13" eb="14">
      <t>ミ</t>
    </rPh>
    <rPh sb="21" eb="22">
      <t>カナラ</t>
    </rPh>
    <rPh sb="24" eb="26">
      <t>カクニン</t>
    </rPh>
    <phoneticPr fontId="7"/>
  </si>
  <si>
    <t>事務所又は
勤務先</t>
    <rPh sb="0" eb="2">
      <t>ジム</t>
    </rPh>
    <rPh sb="2" eb="3">
      <t>ショ</t>
    </rPh>
    <rPh sb="3" eb="4">
      <t>マタ</t>
    </rPh>
    <rPh sb="6" eb="9">
      <t>キンムサキ</t>
    </rPh>
    <phoneticPr fontId="7"/>
  </si>
  <si>
    <t>自動入力されます。入力しないでください。</t>
    <rPh sb="0" eb="2">
      <t>ジドウ</t>
    </rPh>
    <rPh sb="2" eb="4">
      <t>ニュウリョク</t>
    </rPh>
    <rPh sb="9" eb="11">
      <t>ニュウリョク</t>
    </rPh>
    <phoneticPr fontId="7"/>
  </si>
  <si>
    <t>業務経歴証明書</t>
    <rPh sb="0" eb="1">
      <t>ギョウ</t>
    </rPh>
    <rPh sb="2" eb="3">
      <t>ツトムケイレキショ</t>
    </rPh>
    <rPh sb="4" eb="7">
      <t>ショウメイショ</t>
    </rPh>
    <phoneticPr fontId="7"/>
  </si>
  <si>
    <t>様式第３号</t>
    <rPh sb="0" eb="2">
      <t>ヨウシキ</t>
    </rPh>
    <rPh sb="2" eb="3">
      <t>ダイ</t>
    </rPh>
    <rPh sb="4" eb="5">
      <t>ゴウ</t>
    </rPh>
    <phoneticPr fontId="7"/>
  </si>
  <si>
    <t>記</t>
    <rPh sb="0" eb="1">
      <t>キ</t>
    </rPh>
    <phoneticPr fontId="7"/>
  </si>
  <si>
    <t>申請者</t>
    <rPh sb="0" eb="3">
      <t>シンセイシャ</t>
    </rPh>
    <phoneticPr fontId="7"/>
  </si>
  <si>
    <t>申請日</t>
    <rPh sb="0" eb="2">
      <t>シンセイ</t>
    </rPh>
    <rPh sb="2" eb="3">
      <t>ビ</t>
    </rPh>
    <phoneticPr fontId="7"/>
  </si>
  <si>
    <t>氏　名</t>
    <rPh sb="0" eb="1">
      <t>シ</t>
    </rPh>
    <rPh sb="2" eb="3">
      <t>ナ</t>
    </rPh>
    <phoneticPr fontId="7"/>
  </si>
  <si>
    <t>上記のとおり、相違ないことを証明します</t>
    <rPh sb="0" eb="2">
      <t>ジョウキ</t>
    </rPh>
    <rPh sb="7" eb="9">
      <t>ソウイ</t>
    </rPh>
    <rPh sb="14" eb="16">
      <t>ショウメイ</t>
    </rPh>
    <phoneticPr fontId="7"/>
  </si>
  <si>
    <t>証明日</t>
    <rPh sb="0" eb="2">
      <t>ショウメイ</t>
    </rPh>
    <rPh sb="2" eb="3">
      <t>ビ</t>
    </rPh>
    <phoneticPr fontId="7"/>
  </si>
  <si>
    <t>団体・法人名</t>
    <rPh sb="0" eb="2">
      <t>ダンタイ</t>
    </rPh>
    <rPh sb="3" eb="5">
      <t>ホウジン</t>
    </rPh>
    <rPh sb="5" eb="6">
      <t>メイ</t>
    </rPh>
    <phoneticPr fontId="7"/>
  </si>
  <si>
    <t>役職名</t>
    <rPh sb="0" eb="3">
      <t>ヤクショクメイ</t>
    </rPh>
    <phoneticPr fontId="7"/>
  </si>
  <si>
    <t>㊞</t>
    <phoneticPr fontId="7"/>
  </si>
  <si>
    <t>業務経歴1</t>
    <rPh sb="0" eb="2">
      <t>ギョウム</t>
    </rPh>
    <rPh sb="2" eb="4">
      <t>ケイレキ</t>
    </rPh>
    <phoneticPr fontId="7"/>
  </si>
  <si>
    <t>従事開始</t>
    <rPh sb="0" eb="2">
      <t>ジュウジ</t>
    </rPh>
    <rPh sb="2" eb="4">
      <t>カイシ</t>
    </rPh>
    <phoneticPr fontId="7"/>
  </si>
  <si>
    <t>従事終了</t>
    <rPh sb="0" eb="2">
      <t>ジュウジ</t>
    </rPh>
    <rPh sb="2" eb="4">
      <t>シュウリョウ</t>
    </rPh>
    <phoneticPr fontId="7"/>
  </si>
  <si>
    <t>従事期間（西暦）</t>
    <rPh sb="0" eb="2">
      <t>ジュウジ</t>
    </rPh>
    <rPh sb="2" eb="4">
      <t>キカン</t>
    </rPh>
    <rPh sb="5" eb="7">
      <t>セイレキ</t>
    </rPh>
    <phoneticPr fontId="7"/>
  </si>
  <si>
    <t>業務経歴2</t>
    <rPh sb="0" eb="2">
      <t>ギョウム</t>
    </rPh>
    <rPh sb="2" eb="4">
      <t>ケイレキ</t>
    </rPh>
    <phoneticPr fontId="7"/>
  </si>
  <si>
    <t>業務経歴3</t>
    <rPh sb="0" eb="2">
      <t>ギョウム</t>
    </rPh>
    <rPh sb="2" eb="4">
      <t>ケイレキ</t>
    </rPh>
    <phoneticPr fontId="7"/>
  </si>
  <si>
    <t>業務経歴4</t>
    <rPh sb="0" eb="2">
      <t>ギョウム</t>
    </rPh>
    <rPh sb="2" eb="4">
      <t>ケイレキ</t>
    </rPh>
    <phoneticPr fontId="7"/>
  </si>
  <si>
    <t>業務経歴5</t>
    <rPh sb="0" eb="2">
      <t>ギョウム</t>
    </rPh>
    <rPh sb="2" eb="4">
      <t>ケイレキ</t>
    </rPh>
    <phoneticPr fontId="7"/>
  </si>
  <si>
    <t>業務経歴6</t>
    <rPh sb="0" eb="2">
      <t>ギョウム</t>
    </rPh>
    <rPh sb="2" eb="4">
      <t>ケイレキ</t>
    </rPh>
    <phoneticPr fontId="7"/>
  </si>
  <si>
    <t>業務経歴7</t>
    <rPh sb="0" eb="2">
      <t>ギョウム</t>
    </rPh>
    <rPh sb="2" eb="4">
      <t>ケイレキ</t>
    </rPh>
    <phoneticPr fontId="7"/>
  </si>
  <si>
    <t>業務経歴8</t>
    <rPh sb="0" eb="2">
      <t>ギョウム</t>
    </rPh>
    <rPh sb="2" eb="4">
      <t>ケイレキ</t>
    </rPh>
    <phoneticPr fontId="7"/>
  </si>
  <si>
    <t>業務経歴9</t>
    <rPh sb="0" eb="2">
      <t>ギョウム</t>
    </rPh>
    <rPh sb="2" eb="4">
      <t>ケイレキ</t>
    </rPh>
    <phoneticPr fontId="7"/>
  </si>
  <si>
    <t>証明書で証明する業務経歴の番号（1～9）を選択してください。</t>
    <rPh sb="0" eb="2">
      <t>ショウメイ</t>
    </rPh>
    <rPh sb="2" eb="3">
      <t>ショ</t>
    </rPh>
    <rPh sb="4" eb="6">
      <t>ショウメイ</t>
    </rPh>
    <rPh sb="8" eb="10">
      <t>ギョウム</t>
    </rPh>
    <rPh sb="10" eb="12">
      <t>ケイレキ</t>
    </rPh>
    <rPh sb="13" eb="15">
      <t>バンゴウ</t>
    </rPh>
    <rPh sb="21" eb="23">
      <t>センタク</t>
    </rPh>
    <phoneticPr fontId="7"/>
  </si>
  <si>
    <t>右端の▼を推して、該当する業務経歴の番号（1～9）を選択してください。</t>
    <rPh sb="9" eb="11">
      <t>ガイトウ</t>
    </rPh>
    <rPh sb="13" eb="15">
      <t>ギョウム</t>
    </rPh>
    <rPh sb="15" eb="17">
      <t>ケイレキ</t>
    </rPh>
    <rPh sb="18" eb="20">
      <t>バンゴウ</t>
    </rPh>
    <phoneticPr fontId="7"/>
  </si>
  <si>
    <t>証明者
記入欄</t>
    <rPh sb="0" eb="2">
      <t>ショウメイ</t>
    </rPh>
    <rPh sb="2" eb="3">
      <t>シャ</t>
    </rPh>
    <rPh sb="4" eb="6">
      <t>キニュウ</t>
    </rPh>
    <rPh sb="6" eb="7">
      <t>ラン</t>
    </rPh>
    <phoneticPr fontId="7"/>
  </si>
  <si>
    <t>様式第４号</t>
    <rPh sb="0" eb="2">
      <t>ヨウシキ</t>
    </rPh>
    <rPh sb="2" eb="3">
      <t>ダイ</t>
    </rPh>
    <rPh sb="4" eb="5">
      <t>ゴウ</t>
    </rPh>
    <phoneticPr fontId="7"/>
  </si>
  <si>
    <t>業務経験事例</t>
    <rPh sb="0" eb="2">
      <t>ギョウム</t>
    </rPh>
    <rPh sb="2" eb="4">
      <t>ケイケン</t>
    </rPh>
    <rPh sb="4" eb="6">
      <t>ジレイ</t>
    </rPh>
    <phoneticPr fontId="7"/>
  </si>
  <si>
    <t>事例（業務・研究名）</t>
    <rPh sb="0" eb="2">
      <t>ジレイ</t>
    </rPh>
    <rPh sb="3" eb="5">
      <t>ギョウム</t>
    </rPh>
    <rPh sb="6" eb="8">
      <t>ケンキュウ</t>
    </rPh>
    <rPh sb="8" eb="9">
      <t>メイ</t>
    </rPh>
    <phoneticPr fontId="7"/>
  </si>
  <si>
    <t>実施年月</t>
    <rPh sb="0" eb="2">
      <t>ジッシ</t>
    </rPh>
    <rPh sb="2" eb="4">
      <t>ネンゲツ</t>
    </rPh>
    <phoneticPr fontId="7"/>
  </si>
  <si>
    <t>対象樹木</t>
    <rPh sb="0" eb="2">
      <t>タイショウ</t>
    </rPh>
    <rPh sb="2" eb="4">
      <t>ジュモク</t>
    </rPh>
    <phoneticPr fontId="7"/>
  </si>
  <si>
    <t>実施後の
結果・考察</t>
    <rPh sb="0" eb="2">
      <t>ジッシ</t>
    </rPh>
    <rPh sb="2" eb="3">
      <t>ゴ</t>
    </rPh>
    <rPh sb="5" eb="7">
      <t>ケッカ</t>
    </rPh>
    <rPh sb="8" eb="10">
      <t>コウサツ</t>
    </rPh>
    <phoneticPr fontId="7"/>
  </si>
  <si>
    <t>特定の資格</t>
    <rPh sb="0" eb="2">
      <t>トクテイ</t>
    </rPh>
    <rPh sb="3" eb="5">
      <t>シカク</t>
    </rPh>
    <phoneticPr fontId="7"/>
  </si>
  <si>
    <t>業務経験を
証明する
特定の資格</t>
    <rPh sb="0" eb="2">
      <t>ギョウム</t>
    </rPh>
    <rPh sb="2" eb="4">
      <t>ケイケン</t>
    </rPh>
    <rPh sb="6" eb="8">
      <t>ショウメイ</t>
    </rPh>
    <rPh sb="11" eb="13">
      <t>トクテイ</t>
    </rPh>
    <rPh sb="14" eb="16">
      <t>シカク</t>
    </rPh>
    <phoneticPr fontId="7"/>
  </si>
  <si>
    <t>林業技士</t>
    <rPh sb="0" eb="2">
      <t>リンギョウ</t>
    </rPh>
    <rPh sb="2" eb="4">
      <t>ギシ</t>
    </rPh>
    <phoneticPr fontId="7"/>
  </si>
  <si>
    <t>森林総合監理士（フォレスター）</t>
    <rPh sb="0" eb="2">
      <t>シンリン</t>
    </rPh>
    <rPh sb="2" eb="4">
      <t>ソウゴウ</t>
    </rPh>
    <rPh sb="4" eb="6">
      <t>カンリ</t>
    </rPh>
    <rPh sb="6" eb="7">
      <t>シ</t>
    </rPh>
    <phoneticPr fontId="7"/>
  </si>
  <si>
    <t>登録ランドスケープアーキテクト（RLA）</t>
    <rPh sb="0" eb="2">
      <t>トウロク</t>
    </rPh>
    <phoneticPr fontId="7"/>
  </si>
  <si>
    <t>RCCM（造園）</t>
    <rPh sb="5" eb="7">
      <t>ゾウエン</t>
    </rPh>
    <phoneticPr fontId="7"/>
  </si>
  <si>
    <t>松保護士</t>
    <rPh sb="0" eb="1">
      <t>マツ</t>
    </rPh>
    <rPh sb="1" eb="3">
      <t>ホゴ</t>
    </rPh>
    <rPh sb="3" eb="4">
      <t>シ</t>
    </rPh>
    <phoneticPr fontId="7"/>
  </si>
  <si>
    <t>資格名（書類審査上、資格に優劣はありません。）</t>
    <rPh sb="0" eb="2">
      <t>シカク</t>
    </rPh>
    <rPh sb="2" eb="3">
      <t>メイ</t>
    </rPh>
    <rPh sb="4" eb="6">
      <t>ショルイ</t>
    </rPh>
    <rPh sb="6" eb="8">
      <t>シンサ</t>
    </rPh>
    <rPh sb="8" eb="9">
      <t>ジョウ</t>
    </rPh>
    <rPh sb="10" eb="12">
      <t>シカク</t>
    </rPh>
    <rPh sb="13" eb="15">
      <t>ユウレツ</t>
    </rPh>
    <phoneticPr fontId="7"/>
  </si>
  <si>
    <t>資格</t>
    <rPh sb="0" eb="2">
      <t>シカク</t>
    </rPh>
    <phoneticPr fontId="7"/>
  </si>
  <si>
    <t>【写真貼付欄】
1.縦4.5×横3.5cm
または
縦4.0×横3.0cm
2.本人単身・無帽・
胸から上
3.最近６ヵ月以内撮影
のもの</t>
    <rPh sb="1" eb="3">
      <t>シャシン</t>
    </rPh>
    <rPh sb="3" eb="5">
      <t>ハリツケ</t>
    </rPh>
    <rPh sb="5" eb="6">
      <t>ラン</t>
    </rPh>
    <rPh sb="10" eb="11">
      <t>タテ</t>
    </rPh>
    <rPh sb="15" eb="16">
      <t>ヨコ</t>
    </rPh>
    <rPh sb="26" eb="27">
      <t>タテ</t>
    </rPh>
    <rPh sb="31" eb="32">
      <t>ヨコ</t>
    </rPh>
    <rPh sb="40" eb="42">
      <t>ホンニン</t>
    </rPh>
    <rPh sb="42" eb="44">
      <t>タンシン</t>
    </rPh>
    <rPh sb="45" eb="46">
      <t>ム</t>
    </rPh>
    <rPh sb="49" eb="50">
      <t>ムネ</t>
    </rPh>
    <rPh sb="52" eb="53">
      <t>ウエ</t>
    </rPh>
    <rPh sb="56" eb="58">
      <t>サイキン</t>
    </rPh>
    <rPh sb="60" eb="61">
      <t>ゲツ</t>
    </rPh>
    <rPh sb="61" eb="63">
      <t>イナイ</t>
    </rPh>
    <rPh sb="63" eb="65">
      <t>サツエイ</t>
    </rPh>
    <phoneticPr fontId="7"/>
  </si>
  <si>
    <t>東京</t>
    <rPh sb="0" eb="2">
      <t>トウキョウ</t>
    </rPh>
    <phoneticPr fontId="7"/>
  </si>
  <si>
    <t>福岡</t>
    <rPh sb="0" eb="2">
      <t>フクオカ</t>
    </rPh>
    <phoneticPr fontId="7"/>
  </si>
  <si>
    <t>現住所</t>
    <rPh sb="0" eb="3">
      <t>ゲンジュウショ</t>
    </rPh>
    <phoneticPr fontId="7"/>
  </si>
  <si>
    <t>本籍地</t>
    <phoneticPr fontId="7"/>
  </si>
  <si>
    <t>携帯電話</t>
    <rPh sb="0" eb="2">
      <t>ケイタイ</t>
    </rPh>
    <rPh sb="2" eb="4">
      <t>デンワ</t>
    </rPh>
    <phoneticPr fontId="7"/>
  </si>
  <si>
    <t>メールアドレス</t>
    <phoneticPr fontId="7"/>
  </si>
  <si>
    <t>〒（郵便番号）</t>
    <rPh sb="2" eb="4">
      <t>ユウビン</t>
    </rPh>
    <rPh sb="4" eb="6">
      <t>バンゴウ</t>
    </rPh>
    <phoneticPr fontId="7"/>
  </si>
  <si>
    <r>
      <t>住所１</t>
    </r>
    <r>
      <rPr>
        <b/>
        <sz val="8"/>
        <color theme="1"/>
        <rFont val="游ゴシック"/>
        <family val="3"/>
        <charset val="128"/>
        <scheme val="minor"/>
      </rPr>
      <t>（都道府県市区町村番地）</t>
    </r>
    <rPh sb="0" eb="2">
      <t>ジュウショ</t>
    </rPh>
    <phoneticPr fontId="7"/>
  </si>
  <si>
    <r>
      <t>住所２</t>
    </r>
    <r>
      <rPr>
        <b/>
        <sz val="8"/>
        <color theme="1"/>
        <rFont val="游ゴシック"/>
        <family val="3"/>
        <charset val="128"/>
        <scheme val="minor"/>
      </rPr>
      <t>（建物名・階・部屋番号）</t>
    </r>
    <rPh sb="0" eb="2">
      <t>ジュウショ</t>
    </rPh>
    <phoneticPr fontId="7"/>
  </si>
  <si>
    <t>第２次審査
確認事項</t>
    <rPh sb="0" eb="1">
      <t>ダイ</t>
    </rPh>
    <rPh sb="2" eb="3">
      <t>ジ</t>
    </rPh>
    <rPh sb="3" eb="5">
      <t>シンサ</t>
    </rPh>
    <rPh sb="6" eb="8">
      <t>カクニン</t>
    </rPh>
    <rPh sb="8" eb="10">
      <t>ジコウ</t>
    </rPh>
    <phoneticPr fontId="7"/>
  </si>
  <si>
    <t>業務経歴証明書
の代替資格</t>
    <rPh sb="0" eb="2">
      <t>ギョウム</t>
    </rPh>
    <rPh sb="2" eb="4">
      <t>ケイレキ</t>
    </rPh>
    <rPh sb="4" eb="7">
      <t>ショウメイショ</t>
    </rPh>
    <rPh sb="9" eb="11">
      <t>ダイタイ</t>
    </rPh>
    <rPh sb="11" eb="13">
      <t>シカク</t>
    </rPh>
    <phoneticPr fontId="7"/>
  </si>
  <si>
    <t>年</t>
    <rPh sb="0" eb="1">
      <t>ネン</t>
    </rPh>
    <phoneticPr fontId="7"/>
  </si>
  <si>
    <t>北海道</t>
    <phoneticPr fontId="7"/>
  </si>
  <si>
    <t>名古屋</t>
    <phoneticPr fontId="7"/>
  </si>
  <si>
    <t>仙台</t>
    <phoneticPr fontId="7"/>
  </si>
  <si>
    <t>大阪</t>
    <phoneticPr fontId="7"/>
  </si>
  <si>
    <t>① 19,000円</t>
    <phoneticPr fontId="7"/>
  </si>
  <si>
    <t>② 16,000円</t>
    <phoneticPr fontId="7"/>
  </si>
  <si>
    <t>参加可能</t>
    <rPh sb="0" eb="2">
      <t>サンカ</t>
    </rPh>
    <rPh sb="2" eb="4">
      <t>カノウ</t>
    </rPh>
    <phoneticPr fontId="7"/>
  </si>
  <si>
    <t>参加不可(未定)</t>
    <rPh sb="0" eb="2">
      <t>サンカ</t>
    </rPh>
    <rPh sb="2" eb="4">
      <t>フカ</t>
    </rPh>
    <rPh sb="5" eb="7">
      <t>ミテイ</t>
    </rPh>
    <phoneticPr fontId="7"/>
  </si>
  <si>
    <t>都道府県コード</t>
    <phoneticPr fontId="7"/>
  </si>
  <si>
    <t>あり</t>
    <phoneticPr fontId="7"/>
  </si>
  <si>
    <t>なし</t>
    <phoneticPr fontId="7"/>
  </si>
  <si>
    <t>登録番号</t>
    <rPh sb="0" eb="2">
      <t>トウロク</t>
    </rPh>
    <rPh sb="2" eb="4">
      <t>バンゴウ</t>
    </rPh>
    <phoneticPr fontId="7"/>
  </si>
  <si>
    <t>入学</t>
    <rPh sb="0" eb="2">
      <t>ニュウガク</t>
    </rPh>
    <phoneticPr fontId="7"/>
  </si>
  <si>
    <t>卒業</t>
    <rPh sb="0" eb="2">
      <t>ソツギョウ</t>
    </rPh>
    <phoneticPr fontId="7"/>
  </si>
  <si>
    <t>在籍期間</t>
    <phoneticPr fontId="7"/>
  </si>
  <si>
    <t>取得した年月</t>
    <phoneticPr fontId="7"/>
  </si>
  <si>
    <t>取得</t>
    <rPh sb="0" eb="2">
      <t>シュトク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</si>
  <si>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</si>
  <si>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</si>
  <si>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業種</t>
    <rPh sb="0" eb="2">
      <t>ギョウシュ</t>
    </rPh>
    <phoneticPr fontId="7"/>
  </si>
  <si>
    <t>【注意】このシートは入力補助用のデータが入っております。変更をしないようにお願いいたします。</t>
    <rPh sb="1" eb="3">
      <t>チュウイ</t>
    </rPh>
    <rPh sb="10" eb="12">
      <t>ニュウリョク</t>
    </rPh>
    <rPh sb="12" eb="14">
      <t>ホジョ</t>
    </rPh>
    <rPh sb="14" eb="15">
      <t>ヨウ</t>
    </rPh>
    <rPh sb="20" eb="21">
      <t>ハイ</t>
    </rPh>
    <rPh sb="28" eb="30">
      <t>ヘンコウ</t>
    </rPh>
    <rPh sb="38" eb="39">
      <t>ネガ</t>
    </rPh>
    <phoneticPr fontId="7"/>
  </si>
  <si>
    <t>文字数100字を超える場合は、④業務経験事例シートのセルを調整してください。</t>
    <rPh sb="0" eb="3">
      <t>モジスウ</t>
    </rPh>
    <rPh sb="6" eb="7">
      <t>ジ</t>
    </rPh>
    <rPh sb="8" eb="9">
      <t>コ</t>
    </rPh>
    <rPh sb="11" eb="13">
      <t>バアイ</t>
    </rPh>
    <rPh sb="16" eb="18">
      <t>ギョウム</t>
    </rPh>
    <rPh sb="18" eb="20">
      <t>ケイケン</t>
    </rPh>
    <rPh sb="20" eb="22">
      <t>ジレイ</t>
    </rPh>
    <rPh sb="29" eb="31">
      <t>チョウセイ</t>
    </rPh>
    <phoneticPr fontId="7"/>
  </si>
  <si>
    <t>文字数100字を超える場合は、④業務経験事例シートのセルを調整してください。</t>
    <phoneticPr fontId="7"/>
  </si>
  <si>
    <t>※必ず、入力後に「④業務経験事例シート」を表示して、文字が切れていないか確認してから印刷またはPDF出力をしてください。</t>
    <rPh sb="50" eb="52">
      <t>シュツリョク</t>
    </rPh>
    <phoneticPr fontId="7"/>
  </si>
  <si>
    <t>事例(業務・研究名)</t>
    <rPh sb="0" eb="2">
      <t>ジレイ</t>
    </rPh>
    <rPh sb="3" eb="5">
      <t>ギョウム</t>
    </rPh>
    <rPh sb="6" eb="8">
      <t>ケンキュウ</t>
    </rPh>
    <rPh sb="8" eb="9">
      <t>メイ</t>
    </rPh>
    <phoneticPr fontId="7"/>
  </si>
  <si>
    <t>従事した事例
(業務・研究)
の概要</t>
    <rPh sb="0" eb="2">
      <t>ジュウジ</t>
    </rPh>
    <rPh sb="4" eb="6">
      <t>ジレイ</t>
    </rPh>
    <rPh sb="8" eb="10">
      <t>ギョウム</t>
    </rPh>
    <rPh sb="11" eb="13">
      <t>ケンキュウ</t>
    </rPh>
    <rPh sb="16" eb="18">
      <t>ガイヨウ</t>
    </rPh>
    <phoneticPr fontId="7"/>
  </si>
  <si>
    <t>従事した事例
(業務・研究)
の具体的な方法</t>
    <rPh sb="0" eb="2">
      <t>ジュウジ</t>
    </rPh>
    <rPh sb="4" eb="6">
      <t>ジレイ</t>
    </rPh>
    <rPh sb="16" eb="19">
      <t>グタイテキ</t>
    </rPh>
    <rPh sb="20" eb="22">
      <t>ホウホウ</t>
    </rPh>
    <phoneticPr fontId="7"/>
  </si>
  <si>
    <t>従事した事例
(業務・研究)
の概要</t>
    <rPh sb="0" eb="2">
      <t>ジュウジ</t>
    </rPh>
    <rPh sb="4" eb="6">
      <t>ジレイ</t>
    </rPh>
    <rPh sb="16" eb="18">
      <t>ガイヨウ</t>
    </rPh>
    <phoneticPr fontId="7"/>
  </si>
  <si>
    <t>○水色の箇所は必要な情報を入力してください。</t>
    <rPh sb="1" eb="3">
      <t>ミズイロ</t>
    </rPh>
    <rPh sb="4" eb="6">
      <t>カショ</t>
    </rPh>
    <rPh sb="7" eb="9">
      <t>ヒツヨウ</t>
    </rPh>
    <rPh sb="10" eb="12">
      <t>ジョウホウ</t>
    </rPh>
    <rPh sb="13" eb="15">
      <t>ニュウリョク</t>
    </rPh>
    <phoneticPr fontId="2"/>
  </si>
  <si>
    <t>▼この列に入力してください▼</t>
    <rPh sb="3" eb="4">
      <t>レツ</t>
    </rPh>
    <rPh sb="5" eb="7">
      <t>ニュウリョク</t>
    </rPh>
    <phoneticPr fontId="7"/>
  </si>
  <si>
    <t>以下の留意点を読んだ上で、「入力」シートに必要事項を入力してください。</t>
    <rPh sb="0" eb="2">
      <t>イカ</t>
    </rPh>
    <rPh sb="3" eb="6">
      <t>リュウイテン</t>
    </rPh>
    <rPh sb="7" eb="8">
      <t>ヨ</t>
    </rPh>
    <rPh sb="10" eb="11">
      <t>ウエ</t>
    </rPh>
    <rPh sb="14" eb="16">
      <t>ニュウリョク</t>
    </rPh>
    <rPh sb="21" eb="23">
      <t>ヒツヨウ</t>
    </rPh>
    <rPh sb="23" eb="25">
      <t>ジコウ</t>
    </rPh>
    <rPh sb="26" eb="28">
      <t>ニュウリョク</t>
    </rPh>
    <phoneticPr fontId="7"/>
  </si>
  <si>
    <t>１．入力方法</t>
    <rPh sb="2" eb="4">
      <t>ニュウリョク</t>
    </rPh>
    <rPh sb="4" eb="6">
      <t>ホウホウ</t>
    </rPh>
    <phoneticPr fontId="7"/>
  </si>
  <si>
    <t>水色のセル</t>
    <rPh sb="0" eb="2">
      <t>ミズイロ</t>
    </rPh>
    <phoneticPr fontId="7"/>
  </si>
  <si>
    <t>黄色のセル</t>
    <rPh sb="0" eb="2">
      <t>キイロ</t>
    </rPh>
    <phoneticPr fontId="7"/>
  </si>
  <si>
    <t>←水色のセルは、「必要な情報を直接入力」してください。</t>
    <rPh sb="1" eb="3">
      <t>ミズイロ</t>
    </rPh>
    <rPh sb="9" eb="11">
      <t>ヒツヨウ</t>
    </rPh>
    <rPh sb="12" eb="14">
      <t>ジョウホウ</t>
    </rPh>
    <rPh sb="15" eb="17">
      <t>チョクセツ</t>
    </rPh>
    <rPh sb="17" eb="19">
      <t>ニュウリョク</t>
    </rPh>
    <phoneticPr fontId="7"/>
  </si>
  <si>
    <t>←黄色のセルは、「セルを選択すると出てくる▼（三角マーク）を押して、適切な項目を選択」してください。</t>
    <rPh sb="1" eb="3">
      <t>キイロ</t>
    </rPh>
    <rPh sb="12" eb="14">
      <t>センタク</t>
    </rPh>
    <rPh sb="17" eb="18">
      <t>デ</t>
    </rPh>
    <rPh sb="23" eb="25">
      <t>サンカク</t>
    </rPh>
    <rPh sb="30" eb="31">
      <t>オ</t>
    </rPh>
    <rPh sb="34" eb="36">
      <t>テキセツ</t>
    </rPh>
    <rPh sb="37" eb="39">
      <t>コウモク</t>
    </rPh>
    <rPh sb="40" eb="42">
      <t>センタク</t>
    </rPh>
    <phoneticPr fontId="7"/>
  </si>
  <si>
    <t>①書類の作成は［入力］シートを使用</t>
    <rPh sb="1" eb="3">
      <t>ショルイ</t>
    </rPh>
    <rPh sb="4" eb="6">
      <t>サクセイ</t>
    </rPh>
    <rPh sb="8" eb="10">
      <t>ニュウリョク</t>
    </rPh>
    <rPh sb="15" eb="17">
      <t>シヨウ</t>
    </rPh>
    <phoneticPr fontId="7"/>
  </si>
  <si>
    <t>　画面下側のシートのうち［入力］シートを選択してください。</t>
    <rPh sb="1" eb="3">
      <t>ガメン</t>
    </rPh>
    <rPh sb="3" eb="4">
      <t>シタ</t>
    </rPh>
    <rPh sb="4" eb="5">
      <t>ガワ</t>
    </rPh>
    <rPh sb="13" eb="15">
      <t>ニュウリョク</t>
    </rPh>
    <rPh sb="20" eb="22">
      <t>センタク</t>
    </rPh>
    <phoneticPr fontId="7"/>
  </si>
  <si>
    <t>②［入力］シートの「入力欄」列に情報を入力</t>
    <rPh sb="2" eb="4">
      <t>ニュウリョク</t>
    </rPh>
    <rPh sb="10" eb="12">
      <t>ニュウリョク</t>
    </rPh>
    <rPh sb="12" eb="13">
      <t>ラン</t>
    </rPh>
    <rPh sb="14" eb="15">
      <t>レツ</t>
    </rPh>
    <rPh sb="16" eb="18">
      <t>ジョウホウ</t>
    </rPh>
    <rPh sb="19" eb="21">
      <t>ニュウリョク</t>
    </rPh>
    <phoneticPr fontId="7"/>
  </si>
  <si>
    <t>○［入力］のシートの「入力欄」列に受験申込に項目に沿って必要な情報を入力してください。</t>
    <rPh sb="2" eb="4">
      <t>ニュウリョク</t>
    </rPh>
    <rPh sb="11" eb="13">
      <t>ニュウリョク</t>
    </rPh>
    <rPh sb="13" eb="14">
      <t>ラン</t>
    </rPh>
    <rPh sb="15" eb="16">
      <t>レツ</t>
    </rPh>
    <rPh sb="17" eb="19">
      <t>ジュケン</t>
    </rPh>
    <rPh sb="19" eb="21">
      <t>モウシコミ</t>
    </rPh>
    <rPh sb="22" eb="24">
      <t>コウモク</t>
    </rPh>
    <rPh sb="25" eb="26">
      <t>ソ</t>
    </rPh>
    <rPh sb="28" eb="30">
      <t>ヒツヨウ</t>
    </rPh>
    <rPh sb="31" eb="33">
      <t>ジョウホウ</t>
    </rPh>
    <rPh sb="34" eb="36">
      <t>ニュウリョク</t>
    </rPh>
    <phoneticPr fontId="7"/>
  </si>
  <si>
    <t>○「入力欄」のセルは２つに色分けされており、Ⓐ直接入力する欄とⒷ選択肢（プルダウンリスト）から選ぶ欄の2種類があります。</t>
    <phoneticPr fontId="7"/>
  </si>
  <si>
    <t>○［申込書］シートの右上「顔写真貼付」欄に顔写真のJPEGデータを張り付けてください。</t>
    <rPh sb="2" eb="5">
      <t>モウシコミショ</t>
    </rPh>
    <rPh sb="10" eb="12">
      <t>ミギウエ</t>
    </rPh>
    <rPh sb="13" eb="14">
      <t>カオ</t>
    </rPh>
    <rPh sb="14" eb="16">
      <t>シャシン</t>
    </rPh>
    <rPh sb="16" eb="18">
      <t>ハリツケ</t>
    </rPh>
    <rPh sb="19" eb="20">
      <t>ラン</t>
    </rPh>
    <rPh sb="21" eb="22">
      <t>カオ</t>
    </rPh>
    <rPh sb="22" eb="24">
      <t>シャシン</t>
    </rPh>
    <rPh sb="33" eb="34">
      <t>ハ</t>
    </rPh>
    <rPh sb="35" eb="36">
      <t>ツ</t>
    </rPh>
    <phoneticPr fontId="7"/>
  </si>
  <si>
    <t>２．申請書に顔写真の貼り付け</t>
    <rPh sb="2" eb="5">
      <t>シンセイショ</t>
    </rPh>
    <rPh sb="6" eb="7">
      <t>カオ</t>
    </rPh>
    <rPh sb="7" eb="9">
      <t>シャシン</t>
    </rPh>
    <rPh sb="10" eb="11">
      <t>ハ</t>
    </rPh>
    <rPh sb="12" eb="13">
      <t>ツ</t>
    </rPh>
    <phoneticPr fontId="7"/>
  </si>
  <si>
    <t>３．作成された提出書類①～④の確認</t>
    <rPh sb="2" eb="4">
      <t>サクセイ</t>
    </rPh>
    <rPh sb="7" eb="9">
      <t>テイシュツ</t>
    </rPh>
    <rPh sb="9" eb="11">
      <t>ショルイ</t>
    </rPh>
    <rPh sb="15" eb="17">
      <t>カクニン</t>
    </rPh>
    <phoneticPr fontId="7"/>
  </si>
  <si>
    <t>①文字の切れ等が無いかの確認</t>
    <rPh sb="1" eb="3">
      <t>モジ</t>
    </rPh>
    <rPh sb="4" eb="5">
      <t>キ</t>
    </rPh>
    <rPh sb="6" eb="7">
      <t>ナド</t>
    </rPh>
    <rPh sb="8" eb="9">
      <t>ナ</t>
    </rPh>
    <rPh sb="12" eb="14">
      <t>カクニン</t>
    </rPh>
    <phoneticPr fontId="7"/>
  </si>
  <si>
    <t>【参考】「②業務経歴書、③業務経歴証明書、④業務経験事例」の編集について</t>
    <rPh sb="1" eb="3">
      <t>サンコウ</t>
    </rPh>
    <rPh sb="30" eb="32">
      <t>ヘンシュウ</t>
    </rPh>
    <phoneticPr fontId="7"/>
  </si>
  <si>
    <t>○④の書類は文章が長くなった場合に「A4サイズで3枚」まで提出可能です。各自でセルの幅を変更してください。</t>
    <rPh sb="3" eb="5">
      <t>ショルイ</t>
    </rPh>
    <rPh sb="6" eb="8">
      <t>ブンショウ</t>
    </rPh>
    <rPh sb="9" eb="10">
      <t>ナガ</t>
    </rPh>
    <rPh sb="14" eb="16">
      <t>バアイ</t>
    </rPh>
    <rPh sb="25" eb="26">
      <t>マイ</t>
    </rPh>
    <rPh sb="29" eb="31">
      <t>テイシュツ</t>
    </rPh>
    <rPh sb="31" eb="33">
      <t>カノウ</t>
    </rPh>
    <rPh sb="36" eb="38">
      <t>カクジ</t>
    </rPh>
    <rPh sb="42" eb="43">
      <t>ハバ</t>
    </rPh>
    <rPh sb="44" eb="46">
      <t>ヘンコウ</t>
    </rPh>
    <phoneticPr fontId="7"/>
  </si>
  <si>
    <r>
      <t>樹木医資格認定試験　受験申込　</t>
    </r>
    <r>
      <rPr>
        <b/>
        <sz val="18"/>
        <color rgb="FFFF0000"/>
        <rFont val="游ゴシック"/>
        <family val="3"/>
        <charset val="128"/>
        <scheme val="minor"/>
      </rPr>
      <t>入力補助シート</t>
    </r>
    <rPh sb="0" eb="2">
      <t>ジュモク</t>
    </rPh>
    <rPh sb="2" eb="3">
      <t>イ</t>
    </rPh>
    <rPh sb="3" eb="5">
      <t>シカク</t>
    </rPh>
    <rPh sb="5" eb="7">
      <t>ニンテイ</t>
    </rPh>
    <rPh sb="7" eb="9">
      <t>シケン</t>
    </rPh>
    <rPh sb="10" eb="12">
      <t>ジュケン</t>
    </rPh>
    <rPh sb="12" eb="14">
      <t>モウシコミ</t>
    </rPh>
    <rPh sb="15" eb="17">
      <t>ニュウリョク</t>
    </rPh>
    <phoneticPr fontId="2"/>
  </si>
  <si>
    <r>
      <rPr>
        <b/>
        <sz val="18"/>
        <rFont val="游ゴシック"/>
        <family val="3"/>
        <charset val="128"/>
        <scheme val="minor"/>
      </rPr>
      <t>◆受験申込書類作成　</t>
    </r>
    <r>
      <rPr>
        <b/>
        <sz val="18"/>
        <color rgb="FFFF0000"/>
        <rFont val="游ゴシック"/>
        <family val="3"/>
        <charset val="128"/>
        <scheme val="minor"/>
      </rPr>
      <t>入力補助シート</t>
    </r>
    <r>
      <rPr>
        <b/>
        <sz val="18"/>
        <rFont val="游ゴシック"/>
        <family val="3"/>
        <charset val="128"/>
        <scheme val="minor"/>
      </rPr>
      <t>　使用上の留意点◆</t>
    </r>
    <rPh sb="1" eb="3">
      <t>ジュケン</t>
    </rPh>
    <rPh sb="3" eb="5">
      <t>モウシコミ</t>
    </rPh>
    <rPh sb="5" eb="7">
      <t>ショルイ</t>
    </rPh>
    <rPh sb="7" eb="9">
      <t>サクセイ</t>
    </rPh>
    <rPh sb="10" eb="12">
      <t>ニュウリョク</t>
    </rPh>
    <rPh sb="18" eb="21">
      <t>シヨウジョウ</t>
    </rPh>
    <rPh sb="22" eb="25">
      <t>リュウイテン</t>
    </rPh>
    <phoneticPr fontId="2"/>
  </si>
  <si>
    <t>○「①申請書」は編集ができないよう、編集ロックされています。</t>
    <rPh sb="3" eb="6">
      <t>シンセイショ</t>
    </rPh>
    <rPh sb="8" eb="10">
      <t>ヘンシュウ</t>
    </rPh>
    <rPh sb="18" eb="20">
      <t>ヘンシュウ</t>
    </rPh>
    <phoneticPr fontId="7"/>
  </si>
  <si>
    <t>○「①申込書、②業務経歴書、③業務経歴証明書、④業務経験事例」のシートを開いて、文字の切れ等がないか確認し、出力してください。</t>
    <rPh sb="3" eb="6">
      <t>モウシコミショ</t>
    </rPh>
    <rPh sb="8" eb="10">
      <t>ギョウム</t>
    </rPh>
    <rPh sb="10" eb="13">
      <t>ケイレキショ</t>
    </rPh>
    <rPh sb="15" eb="17">
      <t>ギョウム</t>
    </rPh>
    <rPh sb="17" eb="19">
      <t>ケイレキ</t>
    </rPh>
    <rPh sb="19" eb="22">
      <t>ショウメイショ</t>
    </rPh>
    <rPh sb="24" eb="26">
      <t>ギョウム</t>
    </rPh>
    <rPh sb="26" eb="28">
      <t>ケイケン</t>
    </rPh>
    <rPh sb="28" eb="30">
      <t>ジレイ</t>
    </rPh>
    <rPh sb="36" eb="37">
      <t>ヒラ</t>
    </rPh>
    <rPh sb="40" eb="42">
      <t>モジ</t>
    </rPh>
    <rPh sb="43" eb="44">
      <t>キ</t>
    </rPh>
    <rPh sb="45" eb="46">
      <t>ナド</t>
    </rPh>
    <rPh sb="50" eb="52">
      <t>カクニン</t>
    </rPh>
    <rPh sb="54" eb="56">
      <t>シュツリョク</t>
    </rPh>
    <phoneticPr fontId="7"/>
  </si>
  <si>
    <r>
      <t>○編集をしたい場合は、画面上部の</t>
    </r>
    <r>
      <rPr>
        <b/>
        <sz val="11"/>
        <color theme="1"/>
        <rFont val="游ゴシック"/>
        <family val="3"/>
        <charset val="128"/>
        <scheme val="minor"/>
      </rPr>
      <t>【校閲】</t>
    </r>
    <r>
      <rPr>
        <sz val="11"/>
        <color theme="1"/>
        <rFont val="游ゴシック"/>
        <family val="2"/>
        <charset val="128"/>
        <scheme val="minor"/>
      </rPr>
      <t>から</t>
    </r>
    <r>
      <rPr>
        <b/>
        <sz val="11"/>
        <color theme="1"/>
        <rFont val="游ゴシック"/>
        <family val="3"/>
        <charset val="128"/>
        <scheme val="minor"/>
      </rPr>
      <t>［シート保護の解除］</t>
    </r>
    <r>
      <rPr>
        <sz val="11"/>
        <color theme="1"/>
        <rFont val="游ゴシック"/>
        <family val="2"/>
        <charset val="128"/>
        <scheme val="minor"/>
      </rPr>
      <t>を選択することで編集ロックの解除ができます。</t>
    </r>
    <rPh sb="1" eb="3">
      <t>ヘンシュウ</t>
    </rPh>
    <rPh sb="7" eb="9">
      <t>バアイ</t>
    </rPh>
    <rPh sb="40" eb="42">
      <t>ヘンシュウ</t>
    </rPh>
    <rPh sb="46" eb="48">
      <t>カイジョ</t>
    </rPh>
    <phoneticPr fontId="7"/>
  </si>
  <si>
    <t>【１期】2026年  9月28日(月)～10月  3日(土)</t>
    <rPh sb="2" eb="3">
      <t>キ</t>
    </rPh>
    <rPh sb="8" eb="9">
      <t>ネン</t>
    </rPh>
    <rPh sb="12" eb="13">
      <t>ガツ</t>
    </rPh>
    <rPh sb="15" eb="16">
      <t>ニチ</t>
    </rPh>
    <rPh sb="17" eb="18">
      <t>ゲツ</t>
    </rPh>
    <rPh sb="22" eb="23">
      <t>ガツ</t>
    </rPh>
    <rPh sb="26" eb="27">
      <t>ニチ</t>
    </rPh>
    <rPh sb="28" eb="29">
      <t>ツチ</t>
    </rPh>
    <phoneticPr fontId="7"/>
  </si>
  <si>
    <t>【２期】2026年10月12日(月)～10月17日(土)</t>
    <rPh sb="2" eb="3">
      <t>キ</t>
    </rPh>
    <rPh sb="8" eb="9">
      <t>ネン</t>
    </rPh>
    <rPh sb="11" eb="12">
      <t>ガツ</t>
    </rPh>
    <rPh sb="14" eb="15">
      <t>ニチ</t>
    </rPh>
    <rPh sb="16" eb="17">
      <t>ゲツ</t>
    </rPh>
    <rPh sb="21" eb="22">
      <t>ガツ</t>
    </rPh>
    <rPh sb="24" eb="25">
      <t>ニチ</t>
    </rPh>
    <rPh sb="26" eb="27">
      <t>ツチ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</si>
</sst>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3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rgb="FF0000FF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1"/>
      <name val="Segoe UI Symbol"/>
      <family val="3"/>
    </font>
    <font>
      <b/>
      <sz val="11"/>
      <color theme="1"/>
      <name val="游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明朝"/>
      <family val="1"/>
      <charset val="128"/>
    </font>
    <font>
      <b/>
      <sz val="10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6"/>
      <color theme="0" tint="-0.499984740745262"/>
      <name val="游明朝"/>
      <family val="1"/>
      <charset val="128"/>
    </font>
    <font>
      <sz val="16"/>
      <color theme="0" tint="-0.499984740745262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66FFFF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theme="1" tint="0.499984740745262"/>
      </right>
      <top style="thick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indexed="64"/>
      </right>
      <top style="thick">
        <color indexed="64"/>
      </top>
      <bottom style="thin">
        <color theme="1" tint="0.499984740745262"/>
      </bottom>
      <diagonal/>
    </border>
    <border>
      <left style="thick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indexed="64"/>
      </left>
      <right style="thin">
        <color theme="1" tint="0.499984740745262"/>
      </right>
      <top style="thin">
        <color theme="1" tint="0.499984740745262"/>
      </top>
      <bottom style="thick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indexed="64"/>
      </bottom>
      <diagonal/>
    </border>
    <border>
      <left style="thin">
        <color theme="1" tint="0.499984740745262"/>
      </left>
      <right style="thick">
        <color indexed="64"/>
      </right>
      <top style="thin">
        <color theme="1" tint="0.499984740745262"/>
      </top>
      <bottom style="thick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ck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ck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ck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ck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ck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ck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hair">
        <color indexed="64"/>
      </left>
      <right style="thin">
        <color theme="1" tint="0.499984740745262"/>
      </right>
      <top/>
      <bottom/>
      <diagonal/>
    </border>
    <border>
      <left style="hair">
        <color indexed="64"/>
      </left>
      <right style="thin">
        <color theme="1" tint="0.499984740745262"/>
      </right>
      <top/>
      <bottom style="thick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3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2" borderId="1" xfId="0" applyFont="1" applyFill="1" applyBorder="1">
      <alignment vertical="center"/>
    </xf>
    <xf numFmtId="0" fontId="3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1" fillId="5" borderId="0" xfId="0" applyFont="1" applyFill="1">
      <alignment vertical="center"/>
    </xf>
    <xf numFmtId="0" fontId="12" fillId="5" borderId="0" xfId="0" applyFont="1" applyFill="1">
      <alignment vertical="center"/>
    </xf>
    <xf numFmtId="0" fontId="13" fillId="5" borderId="0" xfId="0" applyFont="1" applyFill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31" fontId="3" fillId="0" borderId="9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49" fontId="10" fillId="0" borderId="11" xfId="1" applyNumberFormat="1" applyFont="1" applyFill="1" applyBorder="1">
      <alignment vertical="center"/>
    </xf>
    <xf numFmtId="0" fontId="3" fillId="0" borderId="12" xfId="0" applyFont="1" applyBorder="1" applyAlignment="1">
      <alignment horizontal="left" vertical="center"/>
    </xf>
    <xf numFmtId="0" fontId="10" fillId="0" borderId="10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right" vertical="center"/>
    </xf>
    <xf numFmtId="49" fontId="3" fillId="3" borderId="9" xfId="0" applyNumberFormat="1" applyFont="1" applyFill="1" applyBorder="1" applyAlignment="1">
      <alignment horizontal="right" vertical="center"/>
    </xf>
    <xf numFmtId="49" fontId="3" fillId="3" borderId="10" xfId="0" applyNumberFormat="1" applyFont="1" applyFill="1" applyBorder="1" applyAlignment="1">
      <alignment horizontal="right" vertical="center"/>
    </xf>
    <xf numFmtId="0" fontId="0" fillId="4" borderId="0" xfId="0" applyFill="1">
      <alignment vertical="center"/>
    </xf>
    <xf numFmtId="0" fontId="0" fillId="0" borderId="12" xfId="0" applyBorder="1">
      <alignment vertical="center"/>
    </xf>
    <xf numFmtId="0" fontId="3" fillId="0" borderId="10" xfId="0" applyFont="1" applyBorder="1" applyAlignment="1">
      <alignment horizontal="left" vertical="center" wrapText="1"/>
    </xf>
    <xf numFmtId="0" fontId="16" fillId="0" borderId="11" xfId="0" applyFont="1" applyBorder="1">
      <alignment vertical="center"/>
    </xf>
    <xf numFmtId="0" fontId="17" fillId="0" borderId="11" xfId="0" applyFont="1" applyBorder="1">
      <alignment vertical="center"/>
    </xf>
    <xf numFmtId="31" fontId="3" fillId="0" borderId="10" xfId="0" applyNumberFormat="1" applyFont="1" applyBorder="1" applyAlignment="1">
      <alignment horizontal="left" vertical="center" wrapText="1"/>
    </xf>
    <xf numFmtId="0" fontId="18" fillId="7" borderId="1" xfId="0" applyFont="1" applyFill="1" applyBorder="1">
      <alignment vertical="center"/>
    </xf>
    <xf numFmtId="0" fontId="18" fillId="7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4" borderId="0" xfId="0" applyFont="1" applyFill="1">
      <alignment vertical="center"/>
    </xf>
    <xf numFmtId="0" fontId="9" fillId="2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21" fillId="0" borderId="0" xfId="0" applyFont="1" applyAlignment="1">
      <alignment vertical="center" shrinkToFit="1"/>
    </xf>
    <xf numFmtId="0" fontId="2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23" fillId="0" borderId="3" xfId="0" applyFont="1" applyBorder="1">
      <alignment vertical="center"/>
    </xf>
    <xf numFmtId="0" fontId="23" fillId="0" borderId="13" xfId="0" applyFont="1" applyBorder="1">
      <alignment vertical="center"/>
    </xf>
    <xf numFmtId="0" fontId="23" fillId="0" borderId="28" xfId="0" applyFont="1" applyBorder="1">
      <alignment vertical="center"/>
    </xf>
    <xf numFmtId="0" fontId="23" fillId="0" borderId="2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0" fillId="6" borderId="0" xfId="0" applyFill="1">
      <alignment vertical="center"/>
    </xf>
    <xf numFmtId="0" fontId="12" fillId="6" borderId="0" xfId="0" applyFont="1" applyFill="1">
      <alignment vertical="center"/>
    </xf>
    <xf numFmtId="0" fontId="13" fillId="6" borderId="0" xfId="0" applyFont="1" applyFill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0" fillId="0" borderId="25" xfId="0" applyBorder="1">
      <alignment vertical="center"/>
    </xf>
    <xf numFmtId="0" fontId="3" fillId="0" borderId="25" xfId="0" applyFont="1" applyBorder="1" applyAlignment="1">
      <alignment horizontal="center" vertical="center" shrinkToFit="1"/>
    </xf>
    <xf numFmtId="0" fontId="0" fillId="0" borderId="31" xfId="0" applyBorder="1">
      <alignment vertical="center"/>
    </xf>
    <xf numFmtId="0" fontId="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shrinkToFit="1"/>
    </xf>
    <xf numFmtId="0" fontId="6" fillId="4" borderId="8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Protection="1">
      <alignment vertical="center"/>
      <protection locked="0"/>
    </xf>
    <xf numFmtId="0" fontId="3" fillId="4" borderId="10" xfId="0" applyFont="1" applyFill="1" applyBorder="1" applyProtection="1">
      <alignment vertical="center"/>
      <protection locked="0"/>
    </xf>
    <xf numFmtId="0" fontId="3" fillId="4" borderId="9" xfId="0" applyFont="1" applyFill="1" applyBorder="1" applyProtection="1">
      <alignment vertical="center"/>
      <protection locked="0"/>
    </xf>
    <xf numFmtId="0" fontId="10" fillId="4" borderId="10" xfId="0" applyFont="1" applyFill="1" applyBorder="1" applyProtection="1">
      <alignment vertical="center"/>
      <protection locked="0"/>
    </xf>
    <xf numFmtId="0" fontId="3" fillId="4" borderId="11" xfId="0" applyFont="1" applyFill="1" applyBorder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6" borderId="9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/>
    </xf>
    <xf numFmtId="0" fontId="0" fillId="6" borderId="10" xfId="0" applyFill="1" applyBorder="1" applyAlignment="1">
      <alignment horizontal="left" vertical="center"/>
    </xf>
    <xf numFmtId="0" fontId="0" fillId="6" borderId="10" xfId="0" applyFill="1" applyBorder="1">
      <alignment vertical="center"/>
    </xf>
    <xf numFmtId="176" fontId="0" fillId="6" borderId="12" xfId="0" applyNumberForma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" fillId="0" borderId="23" xfId="0" applyFont="1" applyBorder="1">
      <alignment vertical="center"/>
    </xf>
    <xf numFmtId="0" fontId="0" fillId="0" borderId="23" xfId="0" applyBorder="1" applyProtection="1">
      <alignment vertical="center"/>
      <protection locked="0"/>
    </xf>
    <xf numFmtId="0" fontId="3" fillId="0" borderId="23" xfId="0" applyFont="1" applyBorder="1" applyAlignment="1">
      <alignment horizontal="left" vertical="center"/>
    </xf>
    <xf numFmtId="0" fontId="0" fillId="0" borderId="23" xfId="0" applyBorder="1">
      <alignment vertical="center"/>
    </xf>
    <xf numFmtId="0" fontId="0" fillId="0" borderId="0" xfId="0" applyProtection="1">
      <alignment vertical="center"/>
      <protection locked="0"/>
    </xf>
    <xf numFmtId="0" fontId="28" fillId="0" borderId="0" xfId="0" applyFont="1" applyAlignment="1">
      <alignment horizontal="center" vertical="center"/>
    </xf>
    <xf numFmtId="0" fontId="29" fillId="0" borderId="13" xfId="0" applyFont="1" applyBorder="1">
      <alignment vertical="center"/>
    </xf>
    <xf numFmtId="0" fontId="17" fillId="0" borderId="0" xfId="0" applyFont="1">
      <alignment vertical="center"/>
    </xf>
    <xf numFmtId="0" fontId="17" fillId="0" borderId="10" xfId="0" applyFont="1" applyBorder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10" borderId="1" xfId="0" applyFont="1" applyFill="1" applyBorder="1" applyAlignment="1" applyProtection="1">
      <alignment horizontal="left" vertical="center"/>
      <protection locked="0"/>
    </xf>
    <xf numFmtId="176" fontId="3" fillId="10" borderId="1" xfId="0" applyNumberFormat="1" applyFont="1" applyFill="1" applyBorder="1" applyAlignment="1" applyProtection="1">
      <alignment horizontal="left" vertical="center"/>
      <protection locked="0"/>
    </xf>
    <xf numFmtId="0" fontId="3" fillId="10" borderId="10" xfId="0" applyFont="1" applyFill="1" applyBorder="1" applyProtection="1">
      <alignment vertical="center"/>
      <protection locked="0"/>
    </xf>
    <xf numFmtId="49" fontId="10" fillId="10" borderId="11" xfId="1" applyNumberFormat="1" applyFont="1" applyFill="1" applyBorder="1" applyProtection="1">
      <alignment vertical="center"/>
      <protection locked="0"/>
    </xf>
    <xf numFmtId="0" fontId="0" fillId="10" borderId="0" xfId="0" applyFill="1">
      <alignment vertical="center"/>
    </xf>
    <xf numFmtId="0" fontId="10" fillId="10" borderId="0" xfId="0" applyFont="1" applyFill="1">
      <alignment vertical="center"/>
    </xf>
    <xf numFmtId="0" fontId="3" fillId="10" borderId="9" xfId="0" applyFont="1" applyFill="1" applyBorder="1" applyProtection="1">
      <alignment vertical="center"/>
      <protection locked="0"/>
    </xf>
    <xf numFmtId="0" fontId="3" fillId="10" borderId="10" xfId="0" applyFont="1" applyFill="1" applyBorder="1" applyAlignment="1" applyProtection="1">
      <alignment horizontal="left" vertical="center"/>
      <protection locked="0"/>
    </xf>
    <xf numFmtId="0" fontId="3" fillId="10" borderId="12" xfId="0" applyFont="1" applyFill="1" applyBorder="1" applyAlignment="1" applyProtection="1">
      <alignment horizontal="left" vertical="center"/>
      <protection locked="0"/>
    </xf>
    <xf numFmtId="0" fontId="3" fillId="10" borderId="11" xfId="0" applyFont="1" applyFill="1" applyBorder="1" applyAlignment="1" applyProtection="1">
      <alignment horizontal="left" vertical="center"/>
      <protection locked="0"/>
    </xf>
    <xf numFmtId="31" fontId="3" fillId="10" borderId="9" xfId="0" applyNumberFormat="1" applyFont="1" applyFill="1" applyBorder="1" applyAlignment="1" applyProtection="1">
      <alignment horizontal="left" vertical="center"/>
      <protection locked="0"/>
    </xf>
    <xf numFmtId="0" fontId="3" fillId="10" borderId="11" xfId="0" applyFont="1" applyFill="1" applyBorder="1" applyProtection="1">
      <alignment vertical="center"/>
      <protection locked="0"/>
    </xf>
    <xf numFmtId="0" fontId="0" fillId="10" borderId="9" xfId="0" applyFill="1" applyBorder="1" applyAlignment="1" applyProtection="1">
      <alignment horizontal="left" vertical="center"/>
      <protection locked="0"/>
    </xf>
    <xf numFmtId="0" fontId="0" fillId="10" borderId="10" xfId="0" applyFill="1" applyBorder="1" applyAlignment="1" applyProtection="1">
      <alignment horizontal="left" vertical="center"/>
      <protection locked="0"/>
    </xf>
    <xf numFmtId="0" fontId="0" fillId="10" borderId="11" xfId="0" applyFill="1" applyBorder="1" applyAlignment="1" applyProtection="1">
      <alignment horizontal="left" vertical="center"/>
      <protection locked="0"/>
    </xf>
    <xf numFmtId="176" fontId="3" fillId="10" borderId="10" xfId="0" applyNumberFormat="1" applyFont="1" applyFill="1" applyBorder="1" applyAlignment="1" applyProtection="1">
      <alignment horizontal="left" vertical="center"/>
      <protection locked="0"/>
    </xf>
    <xf numFmtId="0" fontId="3" fillId="10" borderId="14" xfId="0" applyFont="1" applyFill="1" applyBorder="1" applyAlignment="1" applyProtection="1">
      <alignment horizontal="left" vertical="center" wrapText="1"/>
      <protection locked="0"/>
    </xf>
    <xf numFmtId="0" fontId="3" fillId="10" borderId="19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>
      <alignment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 shrinkToFit="1"/>
    </xf>
    <xf numFmtId="0" fontId="20" fillId="0" borderId="48" xfId="0" applyFont="1" applyBorder="1" applyAlignment="1">
      <alignment horizontal="left" vertical="center" wrapText="1"/>
    </xf>
    <xf numFmtId="0" fontId="20" fillId="0" borderId="48" xfId="0" applyFont="1" applyBorder="1" applyAlignment="1">
      <alignment horizontal="right" vertical="center" shrinkToFit="1"/>
    </xf>
    <xf numFmtId="0" fontId="20" fillId="0" borderId="49" xfId="0" applyFont="1" applyBorder="1" applyAlignment="1">
      <alignment horizontal="right" vertical="center" shrinkToFit="1"/>
    </xf>
    <xf numFmtId="0" fontId="20" fillId="2" borderId="48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 shrinkToFit="1"/>
    </xf>
    <xf numFmtId="0" fontId="20" fillId="2" borderId="49" xfId="0" applyFont="1" applyFill="1" applyBorder="1" applyAlignment="1">
      <alignment horizontal="center" vertical="center" shrinkToFit="1"/>
    </xf>
    <xf numFmtId="0" fontId="20" fillId="2" borderId="51" xfId="0" applyFont="1" applyFill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48" xfId="0" applyFont="1" applyBorder="1" applyAlignment="1">
      <alignment horizontal="left" vertical="center" wrapText="1" shrinkToFit="1"/>
    </xf>
    <xf numFmtId="31" fontId="24" fillId="0" borderId="48" xfId="0" applyNumberFormat="1" applyFont="1" applyBorder="1" applyAlignment="1">
      <alignment horizontal="left" vertical="center" shrinkToFit="1"/>
    </xf>
    <xf numFmtId="0" fontId="25" fillId="2" borderId="48" xfId="0" applyFont="1" applyFill="1" applyBorder="1" applyAlignment="1">
      <alignment horizontal="center" vertical="center" shrinkToFit="1"/>
    </xf>
    <xf numFmtId="0" fontId="20" fillId="2" borderId="48" xfId="0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center" vertical="center"/>
    </xf>
    <xf numFmtId="0" fontId="3" fillId="8" borderId="48" xfId="0" applyFont="1" applyFill="1" applyBorder="1" applyAlignment="1">
      <alignment horizontal="center" vertical="center" shrinkToFit="1"/>
    </xf>
    <xf numFmtId="0" fontId="3" fillId="0" borderId="56" xfId="0" applyFont="1" applyBorder="1" applyAlignment="1">
      <alignment horizontal="left" vertical="center" shrinkToFit="1"/>
    </xf>
    <xf numFmtId="0" fontId="3" fillId="0" borderId="57" xfId="0" applyFont="1" applyBorder="1" applyAlignment="1">
      <alignment horizontal="left" vertical="center" shrinkToFit="1"/>
    </xf>
    <xf numFmtId="0" fontId="3" fillId="0" borderId="58" xfId="0" applyFont="1" applyBorder="1" applyAlignment="1">
      <alignment horizontal="left" vertical="center" shrinkToFit="1"/>
    </xf>
    <xf numFmtId="0" fontId="3" fillId="0" borderId="59" xfId="0" applyFont="1" applyBorder="1" applyAlignment="1">
      <alignment horizontal="left" vertical="center" shrinkToFit="1"/>
    </xf>
    <xf numFmtId="0" fontId="3" fillId="0" borderId="60" xfId="0" applyFont="1" applyBorder="1" applyAlignment="1">
      <alignment horizontal="left" vertical="center" shrinkToFit="1"/>
    </xf>
    <xf numFmtId="0" fontId="3" fillId="0" borderId="61" xfId="0" applyFont="1" applyBorder="1" applyAlignment="1">
      <alignment horizontal="left" vertical="center" shrinkToFit="1"/>
    </xf>
    <xf numFmtId="0" fontId="3" fillId="0" borderId="62" xfId="0" applyFont="1" applyBorder="1" applyAlignment="1">
      <alignment horizontal="left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20" fillId="0" borderId="57" xfId="0" applyFont="1" applyBorder="1" applyAlignment="1">
      <alignment horizontal="left" vertical="center" shrinkToFit="1"/>
    </xf>
    <xf numFmtId="0" fontId="3" fillId="0" borderId="66" xfId="0" applyFont="1" applyBorder="1" applyAlignment="1">
      <alignment horizontal="left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left" vertical="center"/>
    </xf>
    <xf numFmtId="0" fontId="12" fillId="9" borderId="0" xfId="0" applyFont="1" applyFill="1" applyAlignment="1">
      <alignment horizontal="left" vertical="center"/>
    </xf>
    <xf numFmtId="0" fontId="3" fillId="1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4" borderId="12" xfId="0" applyFont="1" applyFill="1" applyBorder="1" applyAlignment="1" applyProtection="1">
      <alignment horizontal="left" vertical="center"/>
      <protection locked="0"/>
    </xf>
    <xf numFmtId="0" fontId="3" fillId="4" borderId="30" xfId="0" applyFont="1" applyFill="1" applyBorder="1" applyAlignment="1" applyProtection="1">
      <alignment horizontal="left" vertical="center"/>
      <protection locked="0"/>
    </xf>
    <xf numFmtId="0" fontId="3" fillId="10" borderId="12" xfId="0" applyFont="1" applyFill="1" applyBorder="1" applyAlignment="1" applyProtection="1">
      <alignment horizontal="left" vertical="center"/>
      <protection locked="0"/>
    </xf>
    <xf numFmtId="0" fontId="3" fillId="10" borderId="8" xfId="0" applyFont="1" applyFill="1" applyBorder="1" applyAlignment="1" applyProtection="1">
      <alignment horizontal="left" vertical="center"/>
      <protection locked="0"/>
    </xf>
    <xf numFmtId="0" fontId="3" fillId="10" borderId="30" xfId="0" applyFont="1" applyFill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 applyProtection="1">
      <alignment horizontal="left" vertical="center" wrapText="1"/>
      <protection locked="0"/>
    </xf>
    <xf numFmtId="0" fontId="3" fillId="10" borderId="19" xfId="0" applyFont="1" applyFill="1" applyBorder="1" applyAlignment="1" applyProtection="1">
      <alignment horizontal="left" vertical="center" wrapText="1"/>
      <protection locked="0"/>
    </xf>
    <xf numFmtId="0" fontId="3" fillId="10" borderId="15" xfId="0" applyFont="1" applyFill="1" applyBorder="1" applyAlignment="1" applyProtection="1">
      <alignment horizontal="left" vertical="center" wrapText="1"/>
      <protection locked="0"/>
    </xf>
    <xf numFmtId="0" fontId="3" fillId="10" borderId="20" xfId="0" applyFont="1" applyFill="1" applyBorder="1" applyAlignment="1" applyProtection="1">
      <alignment horizontal="left" vertical="center" wrapText="1"/>
      <protection locked="0"/>
    </xf>
    <xf numFmtId="31" fontId="3" fillId="10" borderId="14" xfId="0" applyNumberFormat="1" applyFont="1" applyFill="1" applyBorder="1" applyAlignment="1" applyProtection="1">
      <alignment horizontal="left" vertical="center" wrapText="1"/>
      <protection locked="0"/>
    </xf>
    <xf numFmtId="31" fontId="3" fillId="10" borderId="19" xfId="0" applyNumberFormat="1" applyFont="1" applyFill="1" applyBorder="1" applyAlignment="1" applyProtection="1">
      <alignment horizontal="left" vertical="center" wrapText="1"/>
      <protection locked="0"/>
    </xf>
    <xf numFmtId="31" fontId="3" fillId="10" borderId="21" xfId="0" applyNumberFormat="1" applyFont="1" applyFill="1" applyBorder="1" applyAlignment="1" applyProtection="1">
      <alignment horizontal="left" vertical="center" wrapText="1"/>
      <protection locked="0"/>
    </xf>
    <xf numFmtId="31" fontId="3" fillId="10" borderId="2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67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81" xfId="0" applyFont="1" applyBorder="1" applyAlignment="1">
      <alignment horizontal="center" vertical="center" shrinkToFit="1"/>
    </xf>
    <xf numFmtId="0" fontId="3" fillId="2" borderId="67" xfId="0" applyFont="1" applyFill="1" applyBorder="1" applyAlignment="1">
      <alignment horizontal="center" vertical="center" shrinkToFit="1"/>
    </xf>
    <xf numFmtId="0" fontId="3" fillId="2" borderId="68" xfId="0" applyFont="1" applyFill="1" applyBorder="1" applyAlignment="1">
      <alignment horizontal="center" vertical="center" shrinkToFit="1"/>
    </xf>
    <xf numFmtId="0" fontId="3" fillId="2" borderId="81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shrinkToFit="1"/>
    </xf>
    <xf numFmtId="0" fontId="20" fillId="0" borderId="31" xfId="0" applyFont="1" applyBorder="1" applyAlignment="1">
      <alignment horizontal="left" vertical="center" shrinkToFit="1"/>
    </xf>
    <xf numFmtId="0" fontId="3" fillId="2" borderId="48" xfId="0" applyFont="1" applyFill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26" fillId="0" borderId="53" xfId="0" applyFont="1" applyBorder="1" applyAlignment="1">
      <alignment horizontal="center" vertical="center" wrapText="1" shrinkToFit="1"/>
    </xf>
    <xf numFmtId="0" fontId="26" fillId="0" borderId="55" xfId="0" applyFont="1" applyBorder="1" applyAlignment="1">
      <alignment horizontal="center" vertical="center" wrapText="1" shrinkToFit="1"/>
    </xf>
    <xf numFmtId="0" fontId="26" fillId="0" borderId="48" xfId="0" applyFont="1" applyBorder="1" applyAlignment="1">
      <alignment horizontal="center" vertical="center" wrapText="1" shrinkToFit="1"/>
    </xf>
    <xf numFmtId="0" fontId="26" fillId="0" borderId="49" xfId="0" applyFont="1" applyBorder="1" applyAlignment="1">
      <alignment horizontal="center" vertical="center" wrapText="1" shrinkToFit="1"/>
    </xf>
    <xf numFmtId="0" fontId="3" fillId="0" borderId="48" xfId="0" applyFont="1" applyBorder="1" applyAlignment="1">
      <alignment horizontal="left" vertical="center" shrinkToFit="1"/>
    </xf>
    <xf numFmtId="0" fontId="3" fillId="0" borderId="49" xfId="0" applyFont="1" applyBorder="1" applyAlignment="1">
      <alignment horizontal="left" vertical="center" shrinkToFit="1"/>
    </xf>
    <xf numFmtId="0" fontId="3" fillId="2" borderId="54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wrapText="1" shrinkToFit="1"/>
    </xf>
    <xf numFmtId="0" fontId="3" fillId="0" borderId="37" xfId="0" applyFont="1" applyBorder="1" applyAlignment="1">
      <alignment horizontal="center" vertical="center" wrapText="1" shrinkToFit="1"/>
    </xf>
    <xf numFmtId="0" fontId="3" fillId="0" borderId="78" xfId="0" applyFont="1" applyBorder="1" applyAlignment="1">
      <alignment horizontal="center" vertical="center" wrapText="1" shrinkToFit="1"/>
    </xf>
    <xf numFmtId="0" fontId="3" fillId="0" borderId="39" xfId="0" applyFont="1" applyBorder="1" applyAlignment="1">
      <alignment horizontal="center" vertical="center" wrapText="1" shrinkToFit="1"/>
    </xf>
    <xf numFmtId="0" fontId="3" fillId="0" borderId="34" xfId="0" applyFont="1" applyBorder="1" applyAlignment="1">
      <alignment horizontal="center" vertical="center" wrapText="1" shrinkToFit="1"/>
    </xf>
    <xf numFmtId="0" fontId="3" fillId="0" borderId="79" xfId="0" applyFont="1" applyBorder="1" applyAlignment="1">
      <alignment horizontal="center" vertical="center" wrapText="1" shrinkToFit="1"/>
    </xf>
    <xf numFmtId="0" fontId="3" fillId="0" borderId="41" xfId="0" applyFont="1" applyBorder="1" applyAlignment="1">
      <alignment horizontal="center" vertical="center" wrapText="1" shrinkToFit="1"/>
    </xf>
    <xf numFmtId="0" fontId="3" fillId="0" borderId="42" xfId="0" applyFont="1" applyBorder="1" applyAlignment="1">
      <alignment horizontal="center" vertical="center" wrapText="1" shrinkToFit="1"/>
    </xf>
    <xf numFmtId="0" fontId="3" fillId="0" borderId="80" xfId="0" applyFont="1" applyBorder="1" applyAlignment="1">
      <alignment horizontal="center" vertical="center" wrapText="1" shrinkToFit="1"/>
    </xf>
    <xf numFmtId="0" fontId="3" fillId="8" borderId="16" xfId="0" applyFont="1" applyFill="1" applyBorder="1" applyAlignment="1">
      <alignment horizontal="center" vertical="center" shrinkToFit="1"/>
    </xf>
    <xf numFmtId="0" fontId="3" fillId="8" borderId="17" xfId="0" applyFont="1" applyFill="1" applyBorder="1" applyAlignment="1">
      <alignment horizontal="center" vertical="center" shrinkToFit="1"/>
    </xf>
    <xf numFmtId="0" fontId="3" fillId="8" borderId="70" xfId="0" applyFont="1" applyFill="1" applyBorder="1" applyAlignment="1">
      <alignment horizontal="center" vertical="center" shrinkToFit="1"/>
    </xf>
    <xf numFmtId="0" fontId="3" fillId="8" borderId="18" xfId="0" applyFont="1" applyFill="1" applyBorder="1" applyAlignment="1">
      <alignment horizontal="center" vertical="center" shrinkToFit="1"/>
    </xf>
    <xf numFmtId="0" fontId="3" fillId="8" borderId="1" xfId="0" applyFont="1" applyFill="1" applyBorder="1" applyAlignment="1">
      <alignment horizontal="center" vertical="center" shrinkToFit="1"/>
    </xf>
    <xf numFmtId="0" fontId="3" fillId="8" borderId="71" xfId="0" applyFont="1" applyFill="1" applyBorder="1" applyAlignment="1">
      <alignment horizontal="center" vertical="center" shrinkToFit="1"/>
    </xf>
    <xf numFmtId="0" fontId="3" fillId="8" borderId="72" xfId="0" applyFont="1" applyFill="1" applyBorder="1" applyAlignment="1">
      <alignment horizontal="center" vertical="center" shrinkToFit="1"/>
    </xf>
    <xf numFmtId="0" fontId="3" fillId="8" borderId="73" xfId="0" applyFont="1" applyFill="1" applyBorder="1" applyAlignment="1">
      <alignment horizontal="center" vertical="center" shrinkToFit="1"/>
    </xf>
    <xf numFmtId="0" fontId="3" fillId="8" borderId="74" xfId="0" applyFont="1" applyFill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wrapText="1" shrinkToFit="1"/>
    </xf>
    <xf numFmtId="0" fontId="3" fillId="0" borderId="38" xfId="0" applyFont="1" applyBorder="1" applyAlignment="1">
      <alignment horizontal="center" vertical="center" wrapText="1" shrinkToFit="1"/>
    </xf>
    <xf numFmtId="0" fontId="3" fillId="0" borderId="76" xfId="0" applyFont="1" applyBorder="1" applyAlignment="1">
      <alignment horizontal="center" vertical="center" wrapText="1" shrinkToFit="1"/>
    </xf>
    <xf numFmtId="0" fontId="3" fillId="0" borderId="40" xfId="0" applyFont="1" applyBorder="1" applyAlignment="1">
      <alignment horizontal="center" vertical="center" wrapText="1" shrinkToFit="1"/>
    </xf>
    <xf numFmtId="0" fontId="3" fillId="0" borderId="77" xfId="0" applyFont="1" applyBorder="1" applyAlignment="1">
      <alignment horizontal="center" vertical="center" wrapText="1" shrinkToFit="1"/>
    </xf>
    <xf numFmtId="0" fontId="3" fillId="0" borderId="43" xfId="0" applyFont="1" applyBorder="1" applyAlignment="1">
      <alignment horizontal="center" vertical="center" wrapText="1" shrinkToFit="1"/>
    </xf>
    <xf numFmtId="0" fontId="3" fillId="0" borderId="53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31" fontId="3" fillId="0" borderId="48" xfId="0" applyNumberFormat="1" applyFont="1" applyBorder="1" applyAlignment="1">
      <alignment horizontal="left" vertical="center" shrinkToFit="1"/>
    </xf>
    <xf numFmtId="0" fontId="20" fillId="0" borderId="57" xfId="0" applyFont="1" applyBorder="1" applyAlignment="1">
      <alignment horizontal="left" vertical="center" shrinkToFit="1"/>
    </xf>
    <xf numFmtId="0" fontId="20" fillId="0" borderId="58" xfId="0" applyFont="1" applyBorder="1" applyAlignment="1">
      <alignment horizontal="left" vertical="center" shrinkToFit="1"/>
    </xf>
    <xf numFmtId="0" fontId="20" fillId="0" borderId="61" xfId="0" applyFont="1" applyBorder="1" applyAlignment="1">
      <alignment horizontal="left" vertical="center" shrinkToFit="1"/>
    </xf>
    <xf numFmtId="0" fontId="20" fillId="0" borderId="62" xfId="0" applyFont="1" applyBorder="1" applyAlignment="1">
      <alignment horizontal="left" vertical="center" shrinkToFit="1"/>
    </xf>
    <xf numFmtId="0" fontId="20" fillId="0" borderId="25" xfId="0" applyFont="1" applyBorder="1" applyAlignment="1">
      <alignment horizontal="left" vertical="center" shrinkToFit="1"/>
    </xf>
    <xf numFmtId="0" fontId="20" fillId="0" borderId="35" xfId="0" applyFont="1" applyBorder="1" applyAlignment="1">
      <alignment horizontal="left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3" fillId="8" borderId="48" xfId="0" applyFont="1" applyFill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textRotation="255" shrinkToFit="1"/>
    </xf>
    <xf numFmtId="0" fontId="3" fillId="0" borderId="57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61" xfId="0" applyFont="1" applyBorder="1" applyAlignment="1">
      <alignment horizontal="left" vertical="center" shrinkToFit="1"/>
    </xf>
    <xf numFmtId="176" fontId="3" fillId="2" borderId="48" xfId="0" applyNumberFormat="1" applyFont="1" applyFill="1" applyBorder="1" applyAlignment="1">
      <alignment horizontal="center" vertical="center" shrinkToFit="1"/>
    </xf>
    <xf numFmtId="176" fontId="3" fillId="0" borderId="48" xfId="0" applyNumberFormat="1" applyFont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wrapText="1" shrinkToFit="1"/>
    </xf>
    <xf numFmtId="0" fontId="3" fillId="2" borderId="48" xfId="0" applyFont="1" applyFill="1" applyBorder="1" applyAlignment="1">
      <alignment horizontal="center" vertical="center" wrapText="1" shrinkToFit="1"/>
    </xf>
    <xf numFmtId="0" fontId="3" fillId="2" borderId="50" xfId="0" applyFont="1" applyFill="1" applyBorder="1" applyAlignment="1">
      <alignment horizontal="center" vertical="center" wrapText="1" shrinkToFit="1"/>
    </xf>
    <xf numFmtId="0" fontId="3" fillId="2" borderId="51" xfId="0" applyFont="1" applyFill="1" applyBorder="1" applyAlignment="1">
      <alignment horizontal="center" vertical="center" wrapText="1" shrinkToFit="1"/>
    </xf>
    <xf numFmtId="0" fontId="20" fillId="2" borderId="48" xfId="0" applyFont="1" applyFill="1" applyBorder="1" applyAlignment="1">
      <alignment horizontal="center" vertical="center" wrapText="1" shrinkToFit="1"/>
    </xf>
    <xf numFmtId="0" fontId="3" fillId="0" borderId="63" xfId="0" applyFont="1" applyBorder="1" applyAlignment="1">
      <alignment horizontal="left" vertical="center" shrinkToFit="1"/>
    </xf>
    <xf numFmtId="0" fontId="3" fillId="0" borderId="64" xfId="0" applyFont="1" applyBorder="1" applyAlignment="1">
      <alignment horizontal="left" vertical="center" shrinkToFit="1"/>
    </xf>
    <xf numFmtId="0" fontId="3" fillId="0" borderId="65" xfId="0" applyFont="1" applyBorder="1" applyAlignment="1">
      <alignment horizontal="left" vertical="center" shrinkToFit="1"/>
    </xf>
    <xf numFmtId="0" fontId="3" fillId="2" borderId="48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20" fillId="2" borderId="51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20" fillId="0" borderId="48" xfId="0" applyFont="1" applyBorder="1" applyAlignment="1">
      <alignment horizontal="left" vertical="center" wrapText="1" shrinkToFit="1"/>
    </xf>
    <xf numFmtId="0" fontId="21" fillId="0" borderId="0" xfId="0" applyFont="1" applyAlignment="1">
      <alignment horizontal="left" vertical="center"/>
    </xf>
    <xf numFmtId="31" fontId="21" fillId="0" borderId="0" xfId="0" applyNumberFormat="1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176" fontId="21" fillId="0" borderId="0" xfId="0" applyNumberFormat="1" applyFont="1" applyAlignment="1">
      <alignment horizontal="center" vertical="center" shrinkToFit="1"/>
    </xf>
    <xf numFmtId="0" fontId="22" fillId="0" borderId="29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shrinkToFit="1"/>
    </xf>
    <xf numFmtId="0" fontId="23" fillId="0" borderId="4" xfId="0" applyFont="1" applyBorder="1" applyAlignment="1">
      <alignment horizontal="left" vertical="center" shrinkToFit="1"/>
    </xf>
    <xf numFmtId="176" fontId="23" fillId="0" borderId="23" xfId="0" applyNumberFormat="1" applyFont="1" applyBorder="1" applyAlignment="1">
      <alignment horizontal="left" vertical="center"/>
    </xf>
    <xf numFmtId="0" fontId="20" fillId="2" borderId="44" xfId="0" applyFont="1" applyFill="1" applyBorder="1" applyAlignment="1">
      <alignment horizontal="center" vertical="center"/>
    </xf>
    <xf numFmtId="31" fontId="24" fillId="0" borderId="45" xfId="0" applyNumberFormat="1" applyFont="1" applyBorder="1" applyAlignment="1">
      <alignment horizontal="left" vertical="center" shrinkToFit="1"/>
    </xf>
    <xf numFmtId="0" fontId="24" fillId="0" borderId="45" xfId="0" applyFont="1" applyBorder="1" applyAlignment="1">
      <alignment horizontal="left" vertical="center" shrinkToFit="1"/>
    </xf>
    <xf numFmtId="0" fontId="24" fillId="0" borderId="46" xfId="0" applyFont="1" applyBorder="1" applyAlignment="1">
      <alignment horizontal="left" vertical="center" shrinkToFit="1"/>
    </xf>
    <xf numFmtId="0" fontId="24" fillId="0" borderId="48" xfId="0" applyFont="1" applyBorder="1" applyAlignment="1">
      <alignment horizontal="left" vertical="center" shrinkToFit="1"/>
    </xf>
    <xf numFmtId="0" fontId="24" fillId="0" borderId="49" xfId="0" applyFont="1" applyBorder="1" applyAlignment="1">
      <alignment horizontal="left" vertical="center" shrinkToFit="1"/>
    </xf>
    <xf numFmtId="0" fontId="24" fillId="0" borderId="48" xfId="0" applyFont="1" applyBorder="1" applyAlignment="1">
      <alignment horizontal="left" vertical="center" wrapText="1" shrinkToFit="1"/>
    </xf>
    <xf numFmtId="0" fontId="24" fillId="0" borderId="49" xfId="0" applyFont="1" applyBorder="1" applyAlignment="1">
      <alignment horizontal="left" vertical="center" wrapText="1" shrinkToFit="1"/>
    </xf>
    <xf numFmtId="0" fontId="24" fillId="0" borderId="51" xfId="0" applyFont="1" applyBorder="1" applyAlignment="1">
      <alignment horizontal="left" vertical="center" wrapText="1" shrinkToFit="1"/>
    </xf>
    <xf numFmtId="0" fontId="24" fillId="0" borderId="52" xfId="0" applyFont="1" applyBorder="1" applyAlignment="1">
      <alignment horizontal="left" vertical="center" wrapText="1" shrinkToFit="1"/>
    </xf>
    <xf numFmtId="0" fontId="12" fillId="7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0000FF"/>
      <color rgb="FF66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</xdr:row>
      <xdr:rowOff>95250</xdr:rowOff>
    </xdr:from>
    <xdr:to>
      <xdr:col>12</xdr:col>
      <xdr:colOff>88745</xdr:colOff>
      <xdr:row>10</xdr:row>
      <xdr:rowOff>57150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2286211B-4CD4-408D-BDF6-3DC14DEEC8A0}"/>
            </a:ext>
          </a:extLst>
        </xdr:cNvPr>
        <xdr:cNvGrpSpPr/>
      </xdr:nvGrpSpPr>
      <xdr:grpSpPr>
        <a:xfrm>
          <a:off x="152400" y="1685745"/>
          <a:ext cx="7745048" cy="932372"/>
          <a:chOff x="152400" y="1666875"/>
          <a:chExt cx="7775420" cy="914400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98082304-72D8-82DC-0CE4-DEC532F16C1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45223"/>
          <a:stretch/>
        </xdr:blipFill>
        <xdr:spPr>
          <a:xfrm>
            <a:off x="152400" y="1666875"/>
            <a:ext cx="7775420" cy="914400"/>
          </a:xfrm>
          <a:prstGeom prst="rect">
            <a:avLst/>
          </a:prstGeom>
          <a:ln w="28575">
            <a:solidFill>
              <a:sysClr val="windowText" lastClr="000000"/>
            </a:solidFill>
          </a:ln>
        </xdr:spPr>
      </xdr:pic>
      <xdr:sp macro="" textlink="">
        <xdr:nvSpPr>
          <xdr:cNvPr id="3" name="矢印: 下 2">
            <a:extLst>
              <a:ext uri="{FF2B5EF4-FFF2-40B4-BE49-F238E27FC236}">
                <a16:creationId xmlns:a16="http://schemas.microsoft.com/office/drawing/2014/main" id="{D673BDEA-3F18-47A7-AF2F-C4AC5C75685E}"/>
              </a:ext>
            </a:extLst>
          </xdr:cNvPr>
          <xdr:cNvSpPr/>
        </xdr:nvSpPr>
        <xdr:spPr>
          <a:xfrm>
            <a:off x="1524000" y="1809750"/>
            <a:ext cx="561976" cy="361950"/>
          </a:xfrm>
          <a:prstGeom prst="downArrow">
            <a:avLst/>
          </a:prstGeom>
          <a:solidFill>
            <a:srgbClr val="FFFF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2</xdr:col>
      <xdr:colOff>9525</xdr:colOff>
      <xdr:row>22</xdr:row>
      <xdr:rowOff>66675</xdr:rowOff>
    </xdr:from>
    <xdr:to>
      <xdr:col>2</xdr:col>
      <xdr:colOff>196850</xdr:colOff>
      <xdr:row>23</xdr:row>
      <xdr:rowOff>13671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3E2A82C-C8E1-EED7-4D87-DA4B4A6677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2464" t="49288" r="1989" b="12220"/>
        <a:stretch/>
      </xdr:blipFill>
      <xdr:spPr>
        <a:xfrm>
          <a:off x="1381125" y="4733925"/>
          <a:ext cx="187325" cy="185121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13</xdr:row>
      <xdr:rowOff>19050</xdr:rowOff>
    </xdr:from>
    <xdr:to>
      <xdr:col>12</xdr:col>
      <xdr:colOff>95250</xdr:colOff>
      <xdr:row>17</xdr:row>
      <xdr:rowOff>31525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997132A6-C603-4AF6-1797-4BFE881749FA}"/>
            </a:ext>
          </a:extLst>
        </xdr:cNvPr>
        <xdr:cNvGrpSpPr/>
      </xdr:nvGrpSpPr>
      <xdr:grpSpPr>
        <a:xfrm>
          <a:off x="152400" y="3658319"/>
          <a:ext cx="7751553" cy="982947"/>
          <a:chOff x="152400" y="3609975"/>
          <a:chExt cx="7781925" cy="964975"/>
        </a:xfrm>
      </xdr:grpSpPr>
      <xdr:pic>
        <xdr:nvPicPr>
          <xdr:cNvPr id="7" name="図 6">
            <a:extLst>
              <a:ext uri="{FF2B5EF4-FFF2-40B4-BE49-F238E27FC236}">
                <a16:creationId xmlns:a16="http://schemas.microsoft.com/office/drawing/2014/main" id="{C285E940-A32E-1E36-F952-D4625135C9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52400" y="3790950"/>
            <a:ext cx="7781925" cy="784000"/>
          </a:xfrm>
          <a:prstGeom prst="rect">
            <a:avLst/>
          </a:prstGeom>
          <a:ln w="28575">
            <a:solidFill>
              <a:sysClr val="windowText" lastClr="000000"/>
            </a:solidFill>
          </a:ln>
        </xdr:spPr>
      </xdr:pic>
      <xdr:sp macro="" textlink="">
        <xdr:nvSpPr>
          <xdr:cNvPr id="5" name="矢印: 下 4">
            <a:extLst>
              <a:ext uri="{FF2B5EF4-FFF2-40B4-BE49-F238E27FC236}">
                <a16:creationId xmlns:a16="http://schemas.microsoft.com/office/drawing/2014/main" id="{E365AF66-787D-45CD-27AB-0D28693CAD02}"/>
              </a:ext>
            </a:extLst>
          </xdr:cNvPr>
          <xdr:cNvSpPr/>
        </xdr:nvSpPr>
        <xdr:spPr>
          <a:xfrm>
            <a:off x="3095625" y="3609975"/>
            <a:ext cx="733426" cy="361950"/>
          </a:xfrm>
          <a:prstGeom prst="downArrow">
            <a:avLst/>
          </a:prstGeom>
          <a:solidFill>
            <a:srgbClr val="FFFF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276225</xdr:colOff>
      <xdr:row>26</xdr:row>
      <xdr:rowOff>157035</xdr:rowOff>
    </xdr:from>
    <xdr:to>
      <xdr:col>8</xdr:col>
      <xdr:colOff>76198</xdr:colOff>
      <xdr:row>35</xdr:row>
      <xdr:rowOff>191041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55A091C9-C4CF-6EEE-3086-6FA096D170F9}"/>
            </a:ext>
          </a:extLst>
        </xdr:cNvPr>
        <xdr:cNvGrpSpPr/>
      </xdr:nvGrpSpPr>
      <xdr:grpSpPr>
        <a:xfrm>
          <a:off x="276225" y="7040195"/>
          <a:ext cx="4876978" cy="2217568"/>
          <a:chOff x="276225" y="6938835"/>
          <a:chExt cx="4895848" cy="2177131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87E28603-6DD4-D689-18A7-7E7B63B7B9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76225" y="6938835"/>
            <a:ext cx="4829175" cy="2177131"/>
          </a:xfrm>
          <a:prstGeom prst="rect">
            <a:avLst/>
          </a:prstGeom>
          <a:ln w="28575">
            <a:solidFill>
              <a:sysClr val="windowText" lastClr="000000"/>
            </a:solidFill>
          </a:ln>
        </xdr:spPr>
      </xdr:pic>
      <xdr:sp macro="" textlink="">
        <xdr:nvSpPr>
          <xdr:cNvPr id="10" name="矢印: 下 9">
            <a:extLst>
              <a:ext uri="{FF2B5EF4-FFF2-40B4-BE49-F238E27FC236}">
                <a16:creationId xmlns:a16="http://schemas.microsoft.com/office/drawing/2014/main" id="{7C088612-99DF-4DB4-14D3-9DA3AC23CBEB}"/>
              </a:ext>
            </a:extLst>
          </xdr:cNvPr>
          <xdr:cNvSpPr/>
        </xdr:nvSpPr>
        <xdr:spPr>
          <a:xfrm rot="5400000">
            <a:off x="4638676" y="8201028"/>
            <a:ext cx="685794" cy="381001"/>
          </a:xfrm>
          <a:prstGeom prst="downArrow">
            <a:avLst/>
          </a:prstGeom>
          <a:solidFill>
            <a:srgbClr val="FFFF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2" name="図 11">
            <a:extLst>
              <a:ext uri="{FF2B5EF4-FFF2-40B4-BE49-F238E27FC236}">
                <a16:creationId xmlns:a16="http://schemas.microsoft.com/office/drawing/2014/main" id="{E1F6D2B1-94B7-BE66-7B44-5E629C598C6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316" r="11331"/>
          <a:stretch/>
        </xdr:blipFill>
        <xdr:spPr>
          <a:xfrm>
            <a:off x="3971925" y="7902676"/>
            <a:ext cx="809625" cy="1060348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</xdr:grpSp>
    <xdr:clientData/>
  </xdr:twoCellAnchor>
  <xdr:twoCellAnchor>
    <xdr:from>
      <xdr:col>0</xdr:col>
      <xdr:colOff>276225</xdr:colOff>
      <xdr:row>41</xdr:row>
      <xdr:rowOff>133350</xdr:rowOff>
    </xdr:from>
    <xdr:to>
      <xdr:col>12</xdr:col>
      <xdr:colOff>212570</xdr:colOff>
      <xdr:row>45</xdr:row>
      <xdr:rowOff>95250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411A1D7F-4EBE-6B15-B45B-65DAD81FA7A6}"/>
            </a:ext>
          </a:extLst>
        </xdr:cNvPr>
        <xdr:cNvGrpSpPr/>
      </xdr:nvGrpSpPr>
      <xdr:grpSpPr>
        <a:xfrm>
          <a:off x="276225" y="10503020"/>
          <a:ext cx="7745048" cy="932372"/>
          <a:chOff x="314325" y="10553700"/>
          <a:chExt cx="7775420" cy="914400"/>
        </a:xfrm>
      </xdr:grpSpPr>
      <xdr:pic>
        <xdr:nvPicPr>
          <xdr:cNvPr id="13" name="図 12">
            <a:extLst>
              <a:ext uri="{FF2B5EF4-FFF2-40B4-BE49-F238E27FC236}">
                <a16:creationId xmlns:a16="http://schemas.microsoft.com/office/drawing/2014/main" id="{1B162951-7D4A-42C0-9E9E-81DCEB0FDAA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45223"/>
          <a:stretch/>
        </xdr:blipFill>
        <xdr:spPr>
          <a:xfrm>
            <a:off x="314325" y="10553700"/>
            <a:ext cx="7775420" cy="914400"/>
          </a:xfrm>
          <a:prstGeom prst="rect">
            <a:avLst/>
          </a:prstGeom>
          <a:ln w="28575">
            <a:solidFill>
              <a:sysClr val="windowText" lastClr="000000"/>
            </a:solidFill>
          </a:ln>
        </xdr:spPr>
      </xdr:pic>
      <xdr:sp macro="" textlink="">
        <xdr:nvSpPr>
          <xdr:cNvPr id="14" name="矢印: 下 13">
            <a:extLst>
              <a:ext uri="{FF2B5EF4-FFF2-40B4-BE49-F238E27FC236}">
                <a16:creationId xmlns:a16="http://schemas.microsoft.com/office/drawing/2014/main" id="{4FCBE2DF-1B85-4B7F-80E9-01B1632F6074}"/>
              </a:ext>
            </a:extLst>
          </xdr:cNvPr>
          <xdr:cNvSpPr/>
        </xdr:nvSpPr>
        <xdr:spPr>
          <a:xfrm>
            <a:off x="2733675" y="10763250"/>
            <a:ext cx="733426" cy="361950"/>
          </a:xfrm>
          <a:prstGeom prst="downArrow">
            <a:avLst/>
          </a:prstGeom>
          <a:solidFill>
            <a:srgbClr val="FFFF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矢印: 下 14">
            <a:extLst>
              <a:ext uri="{FF2B5EF4-FFF2-40B4-BE49-F238E27FC236}">
                <a16:creationId xmlns:a16="http://schemas.microsoft.com/office/drawing/2014/main" id="{0E5BA6BE-6E5E-8B06-FC00-680D2D6287A5}"/>
              </a:ext>
            </a:extLst>
          </xdr:cNvPr>
          <xdr:cNvSpPr/>
        </xdr:nvSpPr>
        <xdr:spPr>
          <a:xfrm>
            <a:off x="4162425" y="10763250"/>
            <a:ext cx="733426" cy="361950"/>
          </a:xfrm>
          <a:prstGeom prst="downArrow">
            <a:avLst/>
          </a:prstGeom>
          <a:solidFill>
            <a:srgbClr val="FFFF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矢印: 下 15">
            <a:extLst>
              <a:ext uri="{FF2B5EF4-FFF2-40B4-BE49-F238E27FC236}">
                <a16:creationId xmlns:a16="http://schemas.microsoft.com/office/drawing/2014/main" id="{8822CA66-930F-7CF7-C586-CFA6E0BFE3E1}"/>
              </a:ext>
            </a:extLst>
          </xdr:cNvPr>
          <xdr:cNvSpPr/>
        </xdr:nvSpPr>
        <xdr:spPr>
          <a:xfrm>
            <a:off x="5210175" y="10763250"/>
            <a:ext cx="733426" cy="361950"/>
          </a:xfrm>
          <a:prstGeom prst="downArrow">
            <a:avLst/>
          </a:prstGeom>
          <a:solidFill>
            <a:srgbClr val="FFFF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矢印: 下 16">
            <a:extLst>
              <a:ext uri="{FF2B5EF4-FFF2-40B4-BE49-F238E27FC236}">
                <a16:creationId xmlns:a16="http://schemas.microsoft.com/office/drawing/2014/main" id="{B4D45CC7-34A8-2F0F-E093-E276514DB4B4}"/>
              </a:ext>
            </a:extLst>
          </xdr:cNvPr>
          <xdr:cNvSpPr/>
        </xdr:nvSpPr>
        <xdr:spPr>
          <a:xfrm>
            <a:off x="6381750" y="10763250"/>
            <a:ext cx="733426" cy="361950"/>
          </a:xfrm>
          <a:prstGeom prst="downArrow">
            <a:avLst/>
          </a:prstGeom>
          <a:solidFill>
            <a:srgbClr val="FFFF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219075</xdr:colOff>
      <xdr:row>51</xdr:row>
      <xdr:rowOff>161925</xdr:rowOff>
    </xdr:from>
    <xdr:to>
      <xdr:col>12</xdr:col>
      <xdr:colOff>238126</xdr:colOff>
      <xdr:row>58</xdr:row>
      <xdr:rowOff>96368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F902B094-F034-C6A1-B9E7-0115185F2EFE}"/>
            </a:ext>
          </a:extLst>
        </xdr:cNvPr>
        <xdr:cNvGrpSpPr/>
      </xdr:nvGrpSpPr>
      <xdr:grpSpPr>
        <a:xfrm>
          <a:off x="219075" y="13047633"/>
          <a:ext cx="7827754" cy="1632768"/>
          <a:chOff x="219075" y="13143139"/>
          <a:chExt cx="7802337" cy="1648943"/>
        </a:xfrm>
      </xdr:grpSpPr>
      <xdr:pic>
        <xdr:nvPicPr>
          <xdr:cNvPr id="22" name="図 21">
            <a:extLst>
              <a:ext uri="{FF2B5EF4-FFF2-40B4-BE49-F238E27FC236}">
                <a16:creationId xmlns:a16="http://schemas.microsoft.com/office/drawing/2014/main" id="{D43D23F1-CBFB-CF9F-9150-11E36F48926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b="42139"/>
          <a:stretch/>
        </xdr:blipFill>
        <xdr:spPr>
          <a:xfrm>
            <a:off x="219075" y="13143139"/>
            <a:ext cx="7802337" cy="1648943"/>
          </a:xfrm>
          <a:prstGeom prst="rect">
            <a:avLst/>
          </a:prstGeom>
          <a:ln w="28575">
            <a:solidFill>
              <a:sysClr val="windowText" lastClr="000000"/>
            </a:solidFill>
          </a:ln>
        </xdr:spPr>
      </xdr:pic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BF2059E7-67F7-BC95-EEDA-FE6FDEAFF50F}"/>
              </a:ext>
            </a:extLst>
          </xdr:cNvPr>
          <xdr:cNvSpPr/>
        </xdr:nvSpPr>
        <xdr:spPr>
          <a:xfrm>
            <a:off x="3611336" y="13152664"/>
            <a:ext cx="327932" cy="254454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FC8B188E-3AA3-E318-2CAA-5B31B1479B81}"/>
              </a:ext>
            </a:extLst>
          </xdr:cNvPr>
          <xdr:cNvSpPr/>
        </xdr:nvSpPr>
        <xdr:spPr>
          <a:xfrm>
            <a:off x="4895850" y="13378543"/>
            <a:ext cx="518432" cy="687161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フリーフォーム: 図形 25">
            <a:extLst>
              <a:ext uri="{FF2B5EF4-FFF2-40B4-BE49-F238E27FC236}">
                <a16:creationId xmlns:a16="http://schemas.microsoft.com/office/drawing/2014/main" id="{475EFB38-9DFD-F71D-04FC-331BB2300877}"/>
              </a:ext>
            </a:extLst>
          </xdr:cNvPr>
          <xdr:cNvSpPr/>
        </xdr:nvSpPr>
        <xdr:spPr>
          <a:xfrm>
            <a:off x="3767818" y="13407118"/>
            <a:ext cx="1108982" cy="327932"/>
          </a:xfrm>
          <a:custGeom>
            <a:avLst/>
            <a:gdLst>
              <a:gd name="connsiteX0" fmla="*/ 0 w 1114425"/>
              <a:gd name="connsiteY0" fmla="*/ 0 h 314325"/>
              <a:gd name="connsiteX1" fmla="*/ 0 w 1114425"/>
              <a:gd name="connsiteY1" fmla="*/ 314325 h 314325"/>
              <a:gd name="connsiteX2" fmla="*/ 1114425 w 1114425"/>
              <a:gd name="connsiteY2" fmla="*/ 314325 h 31432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114425" h="314325">
                <a:moveTo>
                  <a:pt x="0" y="0"/>
                </a:moveTo>
                <a:lnTo>
                  <a:pt x="0" y="314325"/>
                </a:lnTo>
                <a:lnTo>
                  <a:pt x="1114425" y="314325"/>
                </a:lnTo>
              </a:path>
            </a:pathLst>
          </a:custGeom>
          <a:noFill/>
          <a:ln w="57150">
            <a:solidFill>
              <a:srgbClr val="FF0000"/>
            </a:solidFill>
            <a:headEnd type="none" w="med" len="med"/>
            <a:tailEnd type="triangle" w="med" len="me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3CB77-4351-4EF3-8224-688C3A7BDB67}">
  <sheetPr>
    <tabColor rgb="FFFFFF00"/>
  </sheetPr>
  <dimension ref="A1:N51"/>
  <sheetViews>
    <sheetView showGridLines="0" tabSelected="1" zoomScale="106" zoomScaleNormal="106" workbookViewId="0"/>
  </sheetViews>
  <sheetFormatPr defaultRowHeight="18.75" x14ac:dyDescent="0.4"/>
  <cols>
    <col min="3" max="3" width="3.875" customWidth="1"/>
    <col min="14" max="14" width="10.875" customWidth="1"/>
  </cols>
  <sheetData>
    <row r="1" spans="1:14" ht="30" x14ac:dyDescent="0.4">
      <c r="A1" s="129" t="s">
        <v>472</v>
      </c>
    </row>
    <row r="2" spans="1:14" x14ac:dyDescent="0.4">
      <c r="A2" t="s">
        <v>454</v>
      </c>
    </row>
    <row r="4" spans="1:14" x14ac:dyDescent="0.4">
      <c r="A4" s="174" t="s">
        <v>455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</row>
    <row r="5" spans="1:14" x14ac:dyDescent="0.4">
      <c r="A5" s="177" t="s">
        <v>460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1:14" x14ac:dyDescent="0.4">
      <c r="A6" s="110" t="s">
        <v>461</v>
      </c>
    </row>
    <row r="7" spans="1:14" x14ac:dyDescent="0.4">
      <c r="A7" s="2"/>
    </row>
    <row r="8" spans="1:14" x14ac:dyDescent="0.4">
      <c r="A8" s="2"/>
    </row>
    <row r="9" spans="1:14" x14ac:dyDescent="0.4">
      <c r="A9" s="2"/>
    </row>
    <row r="10" spans="1:14" x14ac:dyDescent="0.4">
      <c r="A10" s="2"/>
    </row>
    <row r="11" spans="1:14" ht="46.5" customHeight="1" x14ac:dyDescent="0.4">
      <c r="A11" s="2"/>
    </row>
    <row r="12" spans="1:14" x14ac:dyDescent="0.4">
      <c r="A12" s="173" t="s">
        <v>462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</row>
    <row r="13" spans="1:14" x14ac:dyDescent="0.4">
      <c r="A13" s="110" t="s">
        <v>463</v>
      </c>
    </row>
    <row r="14" spans="1:14" x14ac:dyDescent="0.4">
      <c r="A14" s="2"/>
    </row>
    <row r="15" spans="1:14" x14ac:dyDescent="0.4">
      <c r="A15" s="2"/>
    </row>
    <row r="16" spans="1:14" x14ac:dyDescent="0.4">
      <c r="A16" s="2"/>
    </row>
    <row r="17" spans="1:14" x14ac:dyDescent="0.4">
      <c r="A17" s="2"/>
    </row>
    <row r="18" spans="1:14" x14ac:dyDescent="0.4">
      <c r="A18" s="2"/>
    </row>
    <row r="19" spans="1:14" x14ac:dyDescent="0.4">
      <c r="A19" s="110" t="s">
        <v>464</v>
      </c>
    </row>
    <row r="20" spans="1:14" ht="8.25" customHeight="1" x14ac:dyDescent="0.4">
      <c r="A20" s="2"/>
    </row>
    <row r="21" spans="1:14" x14ac:dyDescent="0.4">
      <c r="A21" s="175" t="s">
        <v>456</v>
      </c>
      <c r="B21" s="175"/>
      <c r="D21" s="107" t="s">
        <v>458</v>
      </c>
    </row>
    <row r="22" spans="1:14" ht="8.25" customHeight="1" x14ac:dyDescent="0.4">
      <c r="A22" s="84"/>
      <c r="B22" s="84"/>
      <c r="D22" s="107"/>
    </row>
    <row r="23" spans="1:14" x14ac:dyDescent="0.4">
      <c r="A23" s="176" t="s">
        <v>457</v>
      </c>
      <c r="B23" s="176"/>
      <c r="D23" s="107" t="s">
        <v>459</v>
      </c>
    </row>
    <row r="24" spans="1:14" ht="47.25" customHeight="1" x14ac:dyDescent="0.4"/>
    <row r="25" spans="1:14" x14ac:dyDescent="0.4">
      <c r="A25" s="174" t="s">
        <v>466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pans="1:14" x14ac:dyDescent="0.4">
      <c r="A26" s="110" t="s">
        <v>465</v>
      </c>
    </row>
    <row r="27" spans="1:14" x14ac:dyDescent="0.4">
      <c r="A27" s="110"/>
    </row>
    <row r="28" spans="1:14" x14ac:dyDescent="0.4">
      <c r="A28" s="110"/>
    </row>
    <row r="29" spans="1:14" x14ac:dyDescent="0.4">
      <c r="A29" s="110"/>
    </row>
    <row r="30" spans="1:14" x14ac:dyDescent="0.4">
      <c r="A30" s="110"/>
    </row>
    <row r="31" spans="1:14" x14ac:dyDescent="0.4">
      <c r="A31" s="110"/>
    </row>
    <row r="32" spans="1:14" x14ac:dyDescent="0.4">
      <c r="A32" s="110"/>
    </row>
    <row r="33" spans="1:14" x14ac:dyDescent="0.4">
      <c r="A33" s="110"/>
    </row>
    <row r="34" spans="1:14" x14ac:dyDescent="0.4">
      <c r="A34" s="110"/>
    </row>
    <row r="35" spans="1:14" x14ac:dyDescent="0.4">
      <c r="A35" s="110"/>
    </row>
    <row r="36" spans="1:14" x14ac:dyDescent="0.4">
      <c r="A36" s="110"/>
      <c r="J36" s="84"/>
    </row>
    <row r="37" spans="1:14" x14ac:dyDescent="0.4">
      <c r="A37" s="2"/>
    </row>
    <row r="38" spans="1:14" ht="6.75" customHeight="1" x14ac:dyDescent="0.4"/>
    <row r="39" spans="1:14" x14ac:dyDescent="0.4">
      <c r="A39" s="174" t="s">
        <v>467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</row>
    <row r="40" spans="1:14" x14ac:dyDescent="0.4">
      <c r="A40" s="173" t="s">
        <v>468</v>
      </c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</row>
    <row r="41" spans="1:14" x14ac:dyDescent="0.4">
      <c r="A41" s="110" t="s">
        <v>474</v>
      </c>
    </row>
    <row r="47" spans="1:14" ht="26.25" customHeight="1" x14ac:dyDescent="0.4"/>
    <row r="48" spans="1:14" x14ac:dyDescent="0.4">
      <c r="A48" s="173" t="s">
        <v>469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</row>
    <row r="49" spans="1:1" x14ac:dyDescent="0.4">
      <c r="A49" s="110" t="s">
        <v>470</v>
      </c>
    </row>
    <row r="50" spans="1:1" x14ac:dyDescent="0.4">
      <c r="A50" t="s">
        <v>473</v>
      </c>
    </row>
    <row r="51" spans="1:1" x14ac:dyDescent="0.4">
      <c r="A51" t="s">
        <v>475</v>
      </c>
    </row>
  </sheetData>
  <mergeCells count="9">
    <mergeCell ref="A40:N40"/>
    <mergeCell ref="A48:N48"/>
    <mergeCell ref="A4:N4"/>
    <mergeCell ref="A39:N39"/>
    <mergeCell ref="A21:B21"/>
    <mergeCell ref="A23:B23"/>
    <mergeCell ref="A5:N5"/>
    <mergeCell ref="A12:N12"/>
    <mergeCell ref="A25:N25"/>
  </mergeCells>
  <phoneticPr fontId="7"/>
  <printOptions horizontalCentered="1"/>
  <pageMargins left="0.59055118110236227" right="0.59055118110236227" top="0.74803149606299213" bottom="0.59055118110236227" header="0.31496062992125984" footer="0.39370078740157483"/>
  <pageSetup paperSize="9" orientation="landscape" r:id="rId1"/>
  <headerFooter>
    <oddFooter>&amp;C&amp;P</oddFooter>
  </headerFooter>
  <rowBreaks count="2" manualBreakCount="2">
    <brk id="24" max="13" man="1"/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1762-3EBF-4EA3-93E5-583A90D9A335}">
  <sheetPr>
    <tabColor rgb="FFFF0000"/>
  </sheetPr>
  <dimension ref="A1:E221"/>
  <sheetViews>
    <sheetView showGridLines="0" zoomScale="90" zoomScaleNormal="90" workbookViewId="0"/>
  </sheetViews>
  <sheetFormatPr defaultRowHeight="18.75" x14ac:dyDescent="0.4"/>
  <cols>
    <col min="1" max="1" width="16.875" customWidth="1"/>
    <col min="2" max="2" width="39.625" customWidth="1"/>
    <col min="3" max="3" width="38.75" bestFit="1" customWidth="1"/>
    <col min="4" max="4" width="46.875" style="40" bestFit="1" customWidth="1"/>
    <col min="5" max="5" width="38.75" bestFit="1" customWidth="1"/>
    <col min="6" max="6" width="64.75" customWidth="1"/>
  </cols>
  <sheetData>
    <row r="1" spans="1:5" ht="30" x14ac:dyDescent="0.4">
      <c r="A1" s="1" t="s">
        <v>471</v>
      </c>
    </row>
    <row r="2" spans="1:5" x14ac:dyDescent="0.4">
      <c r="A2" s="116" t="s">
        <v>452</v>
      </c>
      <c r="B2" s="115"/>
      <c r="C2" s="115"/>
    </row>
    <row r="3" spans="1:5" x14ac:dyDescent="0.4">
      <c r="A3" s="56" t="s">
        <v>120</v>
      </c>
      <c r="B3" s="47"/>
      <c r="C3" s="47"/>
    </row>
    <row r="4" spans="1:5" x14ac:dyDescent="0.4">
      <c r="A4" s="72" t="s">
        <v>121</v>
      </c>
      <c r="B4" s="73"/>
      <c r="C4" s="71"/>
    </row>
    <row r="5" spans="1:5" x14ac:dyDescent="0.4">
      <c r="A5" s="2" t="s">
        <v>94</v>
      </c>
    </row>
    <row r="6" spans="1:5" ht="24" x14ac:dyDescent="0.4">
      <c r="A6" s="23" t="s">
        <v>105</v>
      </c>
      <c r="B6" s="25"/>
      <c r="C6" s="109" t="s">
        <v>453</v>
      </c>
      <c r="D6" s="41"/>
    </row>
    <row r="7" spans="1:5" ht="19.5" x14ac:dyDescent="0.4">
      <c r="A7" s="188" t="s">
        <v>124</v>
      </c>
      <c r="B7" s="188"/>
      <c r="C7" s="54" t="s">
        <v>123</v>
      </c>
      <c r="D7" s="10" t="s">
        <v>151</v>
      </c>
      <c r="E7" s="10" t="s">
        <v>122</v>
      </c>
    </row>
    <row r="8" spans="1:5" ht="33" customHeight="1" x14ac:dyDescent="0.4">
      <c r="A8" s="194" t="s">
        <v>59</v>
      </c>
      <c r="B8" s="194"/>
      <c r="C8" s="86"/>
      <c r="D8" s="19" t="s">
        <v>156</v>
      </c>
      <c r="E8" s="20" t="s">
        <v>109</v>
      </c>
    </row>
    <row r="9" spans="1:5" x14ac:dyDescent="0.4">
      <c r="A9" s="189" t="s">
        <v>116</v>
      </c>
      <c r="B9" s="189"/>
      <c r="C9" s="111"/>
      <c r="D9" s="22"/>
      <c r="E9" s="19" t="s">
        <v>125</v>
      </c>
    </row>
    <row r="10" spans="1:5" x14ac:dyDescent="0.4">
      <c r="A10" s="189" t="s">
        <v>118</v>
      </c>
      <c r="B10" s="189"/>
      <c r="C10" s="111"/>
      <c r="D10" s="22"/>
      <c r="E10" s="19" t="s">
        <v>126</v>
      </c>
    </row>
    <row r="11" spans="1:5" x14ac:dyDescent="0.4">
      <c r="A11" s="189" t="s">
        <v>117</v>
      </c>
      <c r="B11" s="189"/>
      <c r="C11" s="111"/>
      <c r="D11" s="22" t="s">
        <v>157</v>
      </c>
      <c r="E11" s="19" t="s">
        <v>127</v>
      </c>
    </row>
    <row r="12" spans="1:5" x14ac:dyDescent="0.4">
      <c r="A12" s="189" t="s">
        <v>119</v>
      </c>
      <c r="B12" s="189"/>
      <c r="C12" s="111"/>
      <c r="D12" s="22" t="s">
        <v>157</v>
      </c>
      <c r="E12" s="19" t="s">
        <v>128</v>
      </c>
    </row>
    <row r="13" spans="1:5" x14ac:dyDescent="0.4">
      <c r="A13" s="189" t="s">
        <v>60</v>
      </c>
      <c r="B13" s="189"/>
      <c r="C13" s="87"/>
      <c r="D13" s="19" t="s">
        <v>198</v>
      </c>
      <c r="E13" s="19" t="s">
        <v>110</v>
      </c>
    </row>
    <row r="14" spans="1:5" x14ac:dyDescent="0.4">
      <c r="A14" s="189" t="s">
        <v>152</v>
      </c>
      <c r="B14" s="189"/>
      <c r="C14" s="112"/>
      <c r="D14" s="21" t="s">
        <v>153</v>
      </c>
      <c r="E14" s="21">
        <v>33153</v>
      </c>
    </row>
    <row r="15" spans="1:5" x14ac:dyDescent="0.4">
      <c r="A15" s="189" t="s">
        <v>155</v>
      </c>
      <c r="B15" s="189"/>
      <c r="C15" s="111"/>
      <c r="D15" s="22" t="s">
        <v>154</v>
      </c>
      <c r="E15" s="22">
        <v>29</v>
      </c>
    </row>
    <row r="16" spans="1:5" x14ac:dyDescent="0.4">
      <c r="A16" s="189" t="s">
        <v>2</v>
      </c>
      <c r="B16" s="189"/>
      <c r="C16" s="88"/>
      <c r="D16" s="19" t="s">
        <v>198</v>
      </c>
      <c r="E16" s="19" t="s">
        <v>111</v>
      </c>
    </row>
    <row r="17" spans="1:5" hidden="1" x14ac:dyDescent="0.4">
      <c r="A17" s="190" t="s">
        <v>134</v>
      </c>
      <c r="B17" s="13" t="s">
        <v>112</v>
      </c>
      <c r="C17" s="94" t="e">
        <f>VLOOKUP($C$19,データシート!$C$3:$D$50,2,FALSE)</f>
        <v>#N/A</v>
      </c>
      <c r="D17" s="12" t="s">
        <v>202</v>
      </c>
      <c r="E17" s="17"/>
    </row>
    <row r="18" spans="1:5" x14ac:dyDescent="0.4">
      <c r="A18" s="191"/>
      <c r="B18" s="14" t="s">
        <v>113</v>
      </c>
      <c r="C18" s="113"/>
      <c r="D18" s="14" t="s">
        <v>158</v>
      </c>
      <c r="E18" s="14" t="s">
        <v>129</v>
      </c>
    </row>
    <row r="19" spans="1:5" x14ac:dyDescent="0.4">
      <c r="A19" s="191"/>
      <c r="B19" s="14" t="s">
        <v>114</v>
      </c>
      <c r="C19" s="89"/>
      <c r="D19" s="14" t="s">
        <v>199</v>
      </c>
      <c r="E19" s="14" t="s">
        <v>130</v>
      </c>
    </row>
    <row r="20" spans="1:5" x14ac:dyDescent="0.4">
      <c r="A20" s="191"/>
      <c r="B20" s="14" t="s">
        <v>159</v>
      </c>
      <c r="C20" s="113"/>
      <c r="D20" s="14" t="s">
        <v>160</v>
      </c>
      <c r="E20" s="14" t="s">
        <v>131</v>
      </c>
    </row>
    <row r="21" spans="1:5" x14ac:dyDescent="0.4">
      <c r="A21" s="191"/>
      <c r="B21" s="14" t="s">
        <v>115</v>
      </c>
      <c r="C21" s="113"/>
      <c r="D21" s="14"/>
      <c r="E21" s="14" t="s">
        <v>132</v>
      </c>
    </row>
    <row r="22" spans="1:5" x14ac:dyDescent="0.4">
      <c r="A22" s="191"/>
      <c r="B22" s="14" t="s">
        <v>61</v>
      </c>
      <c r="C22" s="113"/>
      <c r="D22" s="14" t="s">
        <v>158</v>
      </c>
      <c r="E22" s="28" t="s">
        <v>133</v>
      </c>
    </row>
    <row r="23" spans="1:5" x14ac:dyDescent="0.4">
      <c r="A23" s="191"/>
      <c r="B23" s="14" t="s">
        <v>63</v>
      </c>
      <c r="C23" s="113"/>
      <c r="D23" s="14" t="s">
        <v>158</v>
      </c>
      <c r="E23" s="28" t="s">
        <v>135</v>
      </c>
    </row>
    <row r="24" spans="1:5" x14ac:dyDescent="0.4">
      <c r="A24" s="191"/>
      <c r="B24" s="15" t="s">
        <v>65</v>
      </c>
      <c r="C24" s="114"/>
      <c r="D24" s="34" t="s">
        <v>161</v>
      </c>
      <c r="E24" s="29" t="s">
        <v>136</v>
      </c>
    </row>
    <row r="25" spans="1:5" x14ac:dyDescent="0.4">
      <c r="A25" s="189" t="s">
        <v>62</v>
      </c>
      <c r="B25" s="16" t="s">
        <v>162</v>
      </c>
      <c r="C25" s="90"/>
      <c r="D25" s="17" t="s">
        <v>200</v>
      </c>
      <c r="E25" s="30" t="s">
        <v>139</v>
      </c>
    </row>
    <row r="26" spans="1:5" hidden="1" x14ac:dyDescent="0.4">
      <c r="A26" s="189"/>
      <c r="B26" s="26" t="s">
        <v>137</v>
      </c>
      <c r="C26" s="95" t="e">
        <f>VLOOKUP($C$25,データシート!$E$3:$F$17,2,FALSE)</f>
        <v>#N/A</v>
      </c>
      <c r="D26" s="28" t="s">
        <v>163</v>
      </c>
      <c r="E26" s="28">
        <v>1</v>
      </c>
    </row>
    <row r="27" spans="1:5" x14ac:dyDescent="0.4">
      <c r="A27" s="189"/>
      <c r="B27" s="14" t="s">
        <v>140</v>
      </c>
      <c r="C27" s="113"/>
      <c r="D27" s="14"/>
      <c r="E27" s="28" t="s">
        <v>149</v>
      </c>
    </row>
    <row r="28" spans="1:5" hidden="1" x14ac:dyDescent="0.4">
      <c r="A28" s="189"/>
      <c r="B28" s="27" t="s">
        <v>112</v>
      </c>
      <c r="C28" s="95" t="e">
        <f>VLOOKUP($C$30,データシート!$C$3:$D$50,2,FALSE)</f>
        <v>#N/A</v>
      </c>
      <c r="D28" s="28" t="s">
        <v>163</v>
      </c>
      <c r="E28" s="28"/>
    </row>
    <row r="29" spans="1:5" x14ac:dyDescent="0.4">
      <c r="A29" s="189"/>
      <c r="B29" s="14" t="s">
        <v>113</v>
      </c>
      <c r="C29" s="113"/>
      <c r="D29" s="14" t="s">
        <v>158</v>
      </c>
      <c r="E29" s="28" t="s">
        <v>129</v>
      </c>
    </row>
    <row r="30" spans="1:5" x14ac:dyDescent="0.4">
      <c r="A30" s="189"/>
      <c r="B30" s="14" t="s">
        <v>114</v>
      </c>
      <c r="C30" s="89"/>
      <c r="D30" s="14" t="s">
        <v>199</v>
      </c>
      <c r="E30" s="28" t="s">
        <v>130</v>
      </c>
    </row>
    <row r="31" spans="1:5" x14ac:dyDescent="0.4">
      <c r="A31" s="189"/>
      <c r="B31" s="14" t="s">
        <v>159</v>
      </c>
      <c r="C31" s="113"/>
      <c r="D31" s="14"/>
      <c r="E31" s="28" t="s">
        <v>131</v>
      </c>
    </row>
    <row r="32" spans="1:5" x14ac:dyDescent="0.4">
      <c r="A32" s="189"/>
      <c r="B32" s="14" t="s">
        <v>115</v>
      </c>
      <c r="C32" s="113"/>
      <c r="D32" s="14"/>
      <c r="E32" s="28" t="s">
        <v>132</v>
      </c>
    </row>
    <row r="33" spans="1:5" x14ac:dyDescent="0.4">
      <c r="A33" s="189"/>
      <c r="B33" s="14" t="s">
        <v>61</v>
      </c>
      <c r="C33" s="113"/>
      <c r="D33" s="14" t="s">
        <v>167</v>
      </c>
      <c r="E33" s="28" t="s">
        <v>133</v>
      </c>
    </row>
    <row r="34" spans="1:5" x14ac:dyDescent="0.4">
      <c r="A34" s="189"/>
      <c r="B34" s="15" t="s">
        <v>65</v>
      </c>
      <c r="C34" s="114"/>
      <c r="D34" s="34" t="s">
        <v>166</v>
      </c>
      <c r="E34" s="29"/>
    </row>
    <row r="35" spans="1:5" x14ac:dyDescent="0.4">
      <c r="A35" s="189" t="s">
        <v>80</v>
      </c>
      <c r="B35" s="17" t="s">
        <v>81</v>
      </c>
      <c r="C35" s="117"/>
      <c r="D35" s="17"/>
      <c r="E35" s="30" t="s">
        <v>141</v>
      </c>
    </row>
    <row r="36" spans="1:5" x14ac:dyDescent="0.4">
      <c r="A36" s="189"/>
      <c r="B36" s="14" t="s">
        <v>82</v>
      </c>
      <c r="C36" s="113"/>
      <c r="D36" s="14"/>
      <c r="E36" s="28" t="s">
        <v>142</v>
      </c>
    </row>
    <row r="37" spans="1:5" x14ac:dyDescent="0.4">
      <c r="A37" s="189"/>
      <c r="B37" s="14" t="s">
        <v>169</v>
      </c>
      <c r="C37" s="118"/>
      <c r="D37" s="28" t="s">
        <v>168</v>
      </c>
      <c r="E37" s="28">
        <v>2021</v>
      </c>
    </row>
    <row r="38" spans="1:5" x14ac:dyDescent="0.4">
      <c r="A38" s="189"/>
      <c r="B38" s="18" t="s">
        <v>143</v>
      </c>
      <c r="C38" s="119"/>
      <c r="D38" s="35" t="s">
        <v>164</v>
      </c>
      <c r="E38" s="28">
        <v>4</v>
      </c>
    </row>
    <row r="39" spans="1:5" x14ac:dyDescent="0.4">
      <c r="A39" s="189"/>
      <c r="B39" s="18" t="s">
        <v>170</v>
      </c>
      <c r="C39" s="119"/>
      <c r="D39" s="35" t="s">
        <v>168</v>
      </c>
      <c r="E39" s="28">
        <v>2025</v>
      </c>
    </row>
    <row r="40" spans="1:5" x14ac:dyDescent="0.4">
      <c r="A40" s="189"/>
      <c r="B40" s="15" t="s">
        <v>144</v>
      </c>
      <c r="C40" s="120"/>
      <c r="D40" s="29" t="s">
        <v>164</v>
      </c>
      <c r="E40" s="29">
        <v>3</v>
      </c>
    </row>
    <row r="41" spans="1:5" x14ac:dyDescent="0.4">
      <c r="B41" s="9"/>
      <c r="C41" s="9"/>
      <c r="D41" s="9"/>
      <c r="E41" s="31"/>
    </row>
    <row r="42" spans="1:5" ht="24" x14ac:dyDescent="0.4">
      <c r="A42" s="23" t="s">
        <v>106</v>
      </c>
      <c r="B42" s="24"/>
      <c r="C42" s="9"/>
      <c r="D42" s="9"/>
      <c r="E42" s="31"/>
    </row>
    <row r="43" spans="1:5" ht="19.5" x14ac:dyDescent="0.4">
      <c r="A43" s="188" t="s">
        <v>124</v>
      </c>
      <c r="B43" s="188"/>
      <c r="C43" s="10" t="s">
        <v>123</v>
      </c>
      <c r="D43" s="10" t="s">
        <v>151</v>
      </c>
      <c r="E43" s="10" t="s">
        <v>122</v>
      </c>
    </row>
    <row r="44" spans="1:5" x14ac:dyDescent="0.4">
      <c r="A44" s="192" t="s">
        <v>83</v>
      </c>
      <c r="B44" s="17" t="s">
        <v>171</v>
      </c>
      <c r="C44" s="90"/>
      <c r="D44" s="17" t="s">
        <v>199</v>
      </c>
      <c r="E44" s="30" t="s">
        <v>85</v>
      </c>
    </row>
    <row r="45" spans="1:5" x14ac:dyDescent="0.4">
      <c r="A45" s="193"/>
      <c r="B45" s="14" t="s">
        <v>172</v>
      </c>
      <c r="C45" s="118"/>
      <c r="D45" s="28" t="s">
        <v>165</v>
      </c>
      <c r="E45" s="28">
        <v>1111</v>
      </c>
    </row>
    <row r="46" spans="1:5" x14ac:dyDescent="0.4">
      <c r="A46" s="193"/>
      <c r="B46" s="14" t="s">
        <v>173</v>
      </c>
      <c r="C46" s="118"/>
      <c r="D46" s="28" t="s">
        <v>175</v>
      </c>
      <c r="E46" s="28">
        <v>2020</v>
      </c>
    </row>
    <row r="47" spans="1:5" x14ac:dyDescent="0.4">
      <c r="A47" s="193"/>
      <c r="B47" s="14" t="s">
        <v>145</v>
      </c>
      <c r="C47" s="118"/>
      <c r="D47" s="28" t="s">
        <v>174</v>
      </c>
      <c r="E47" s="28">
        <v>4</v>
      </c>
    </row>
    <row r="48" spans="1:5" x14ac:dyDescent="0.4">
      <c r="A48" s="195" t="s">
        <v>403</v>
      </c>
      <c r="B48" s="197" t="s">
        <v>409</v>
      </c>
      <c r="C48" s="178"/>
      <c r="D48" s="183" t="s">
        <v>199</v>
      </c>
      <c r="E48" s="183" t="s">
        <v>146</v>
      </c>
    </row>
    <row r="49" spans="1:5" x14ac:dyDescent="0.4">
      <c r="A49" s="196"/>
      <c r="B49" s="198"/>
      <c r="C49" s="179"/>
      <c r="D49" s="185"/>
      <c r="E49" s="185"/>
    </row>
    <row r="50" spans="1:5" x14ac:dyDescent="0.4">
      <c r="A50" s="196"/>
      <c r="B50" s="183" t="s">
        <v>173</v>
      </c>
      <c r="C50" s="180"/>
      <c r="D50" s="183" t="s">
        <v>175</v>
      </c>
      <c r="E50" s="183">
        <v>2020</v>
      </c>
    </row>
    <row r="51" spans="1:5" x14ac:dyDescent="0.4">
      <c r="A51" s="196"/>
      <c r="B51" s="185"/>
      <c r="C51" s="182"/>
      <c r="D51" s="185"/>
      <c r="E51" s="185"/>
    </row>
    <row r="52" spans="1:5" x14ac:dyDescent="0.4">
      <c r="A52" s="196"/>
      <c r="B52" s="183" t="s">
        <v>145</v>
      </c>
      <c r="C52" s="180"/>
      <c r="D52" s="183" t="s">
        <v>164</v>
      </c>
      <c r="E52" s="183">
        <v>12</v>
      </c>
    </row>
    <row r="53" spans="1:5" x14ac:dyDescent="0.4">
      <c r="A53" s="190"/>
      <c r="B53" s="184"/>
      <c r="C53" s="181"/>
      <c r="D53" s="184"/>
      <c r="E53" s="184"/>
    </row>
    <row r="54" spans="1:5" x14ac:dyDescent="0.4">
      <c r="B54" s="9"/>
      <c r="C54" s="9"/>
      <c r="D54" s="9"/>
      <c r="E54" s="31"/>
    </row>
    <row r="55" spans="1:5" ht="24" x14ac:dyDescent="0.4">
      <c r="A55" s="23" t="s">
        <v>107</v>
      </c>
      <c r="B55" s="24"/>
      <c r="C55" s="9"/>
      <c r="D55" s="9"/>
      <c r="E55" s="31"/>
    </row>
    <row r="56" spans="1:5" ht="19.5" x14ac:dyDescent="0.4">
      <c r="A56" s="188" t="s">
        <v>124</v>
      </c>
      <c r="B56" s="188"/>
      <c r="C56" s="10" t="s">
        <v>123</v>
      </c>
      <c r="D56" s="10" t="s">
        <v>151</v>
      </c>
      <c r="E56" s="10" t="s">
        <v>122</v>
      </c>
    </row>
    <row r="57" spans="1:5" x14ac:dyDescent="0.4">
      <c r="A57" s="199" t="s">
        <v>195</v>
      </c>
      <c r="B57" s="17" t="s">
        <v>208</v>
      </c>
      <c r="C57" s="121"/>
      <c r="D57" s="32" t="s">
        <v>153</v>
      </c>
      <c r="E57" s="32">
        <v>45787</v>
      </c>
    </row>
    <row r="58" spans="1:5" x14ac:dyDescent="0.4">
      <c r="A58" s="193"/>
      <c r="B58" s="14" t="s">
        <v>88</v>
      </c>
      <c r="C58" s="91"/>
      <c r="D58" s="36" t="s">
        <v>199</v>
      </c>
      <c r="E58" s="28" t="s">
        <v>203</v>
      </c>
    </row>
    <row r="59" spans="1:5" x14ac:dyDescent="0.4">
      <c r="A59" s="200"/>
      <c r="B59" s="15" t="s">
        <v>90</v>
      </c>
      <c r="C59" s="122"/>
      <c r="D59" s="15" t="s">
        <v>197</v>
      </c>
      <c r="E59" s="29" t="s">
        <v>148</v>
      </c>
    </row>
    <row r="60" spans="1:5" x14ac:dyDescent="0.4">
      <c r="B60" s="9"/>
      <c r="C60" s="9"/>
      <c r="D60" s="9"/>
      <c r="E60" s="31"/>
    </row>
    <row r="61" spans="1:5" ht="24" x14ac:dyDescent="0.4">
      <c r="A61" s="23" t="s">
        <v>108</v>
      </c>
      <c r="B61" s="24"/>
      <c r="C61" s="9"/>
      <c r="D61" s="9"/>
      <c r="E61" s="31"/>
    </row>
    <row r="62" spans="1:5" ht="19.5" x14ac:dyDescent="0.4">
      <c r="A62" s="188" t="s">
        <v>124</v>
      </c>
      <c r="B62" s="188"/>
      <c r="C62" s="10" t="s">
        <v>123</v>
      </c>
      <c r="D62" s="10" t="s">
        <v>151</v>
      </c>
      <c r="E62" s="10" t="s">
        <v>122</v>
      </c>
    </row>
    <row r="63" spans="1:5" ht="36" x14ac:dyDescent="0.4">
      <c r="A63" s="199" t="s">
        <v>196</v>
      </c>
      <c r="B63" s="16" t="s">
        <v>206</v>
      </c>
      <c r="C63" s="90"/>
      <c r="D63" s="17" t="s">
        <v>205</v>
      </c>
      <c r="E63" s="30" t="s">
        <v>92</v>
      </c>
    </row>
    <row r="64" spans="1:5" ht="36" x14ac:dyDescent="0.4">
      <c r="A64" s="200"/>
      <c r="B64" s="42" t="s">
        <v>207</v>
      </c>
      <c r="C64" s="92"/>
      <c r="D64" s="15" t="s">
        <v>204</v>
      </c>
      <c r="E64" s="29" t="s">
        <v>92</v>
      </c>
    </row>
    <row r="66" spans="1:5" ht="24" x14ac:dyDescent="0.4">
      <c r="A66" s="23" t="s">
        <v>150</v>
      </c>
      <c r="B66" s="24"/>
      <c r="C66" s="9"/>
      <c r="D66" s="9"/>
      <c r="E66" s="31"/>
    </row>
    <row r="67" spans="1:5" ht="19.5" x14ac:dyDescent="0.4">
      <c r="A67" s="188" t="s">
        <v>124</v>
      </c>
      <c r="B67" s="188"/>
      <c r="C67" s="10" t="s">
        <v>123</v>
      </c>
      <c r="D67" s="10" t="s">
        <v>151</v>
      </c>
      <c r="E67" s="10" t="s">
        <v>122</v>
      </c>
    </row>
    <row r="68" spans="1:5" ht="19.5" x14ac:dyDescent="0.4">
      <c r="A68" s="186" t="s">
        <v>186</v>
      </c>
      <c r="B68" s="187"/>
      <c r="C68" s="43"/>
      <c r="D68" s="43"/>
      <c r="E68" s="43"/>
    </row>
    <row r="69" spans="1:5" x14ac:dyDescent="0.4">
      <c r="A69" s="45" t="s">
        <v>219</v>
      </c>
      <c r="B69" s="16" t="s">
        <v>176</v>
      </c>
      <c r="C69" s="123"/>
      <c r="D69" s="17" t="s">
        <v>177</v>
      </c>
      <c r="E69" s="37"/>
    </row>
    <row r="70" spans="1:5" x14ac:dyDescent="0.4">
      <c r="A70" s="46" t="s">
        <v>220</v>
      </c>
      <c r="B70" s="14" t="s">
        <v>95</v>
      </c>
      <c r="C70" s="124"/>
      <c r="D70" s="14" t="s">
        <v>178</v>
      </c>
      <c r="E70" s="38"/>
    </row>
    <row r="71" spans="1:5" x14ac:dyDescent="0.4">
      <c r="A71" s="45" t="s">
        <v>221</v>
      </c>
      <c r="B71" s="14" t="s">
        <v>96</v>
      </c>
      <c r="C71" s="124"/>
      <c r="D71" s="14"/>
      <c r="E71" s="38"/>
    </row>
    <row r="72" spans="1:5" ht="25.5" customHeight="1" x14ac:dyDescent="0.4">
      <c r="A72" s="46" t="s">
        <v>222</v>
      </c>
      <c r="B72" s="14" t="s">
        <v>97</v>
      </c>
      <c r="C72" s="124"/>
      <c r="D72" s="14" t="s">
        <v>179</v>
      </c>
      <c r="E72" s="38"/>
    </row>
    <row r="73" spans="1:5" x14ac:dyDescent="0.4">
      <c r="A73" s="45" t="s">
        <v>223</v>
      </c>
      <c r="B73" s="14" t="s">
        <v>182</v>
      </c>
      <c r="C73" s="124"/>
      <c r="D73" s="28" t="s">
        <v>175</v>
      </c>
      <c r="E73" s="38"/>
    </row>
    <row r="74" spans="1:5" x14ac:dyDescent="0.4">
      <c r="A74" s="45" t="s">
        <v>224</v>
      </c>
      <c r="B74" s="14" t="s">
        <v>183</v>
      </c>
      <c r="C74" s="124"/>
      <c r="D74" s="28" t="s">
        <v>174</v>
      </c>
      <c r="E74" s="38"/>
    </row>
    <row r="75" spans="1:5" x14ac:dyDescent="0.4">
      <c r="A75" s="46" t="s">
        <v>225</v>
      </c>
      <c r="B75" s="14" t="s">
        <v>184</v>
      </c>
      <c r="C75" s="124"/>
      <c r="D75" s="28" t="s">
        <v>175</v>
      </c>
      <c r="E75" s="38"/>
    </row>
    <row r="76" spans="1:5" x14ac:dyDescent="0.4">
      <c r="A76" s="45" t="s">
        <v>226</v>
      </c>
      <c r="B76" s="14" t="s">
        <v>185</v>
      </c>
      <c r="C76" s="124"/>
      <c r="D76" s="28" t="s">
        <v>174</v>
      </c>
      <c r="E76" s="38"/>
    </row>
    <row r="77" spans="1:5" x14ac:dyDescent="0.4">
      <c r="A77" s="46" t="s">
        <v>227</v>
      </c>
      <c r="B77" s="14" t="s">
        <v>210</v>
      </c>
      <c r="C77" s="124"/>
      <c r="D77" s="28" t="s">
        <v>174</v>
      </c>
      <c r="E77" s="38"/>
    </row>
    <row r="78" spans="1:5" x14ac:dyDescent="0.4">
      <c r="A78" s="45" t="s">
        <v>228</v>
      </c>
      <c r="B78" s="15" t="s">
        <v>211</v>
      </c>
      <c r="C78" s="125"/>
      <c r="D78" s="29" t="s">
        <v>174</v>
      </c>
      <c r="E78" s="39"/>
    </row>
    <row r="79" spans="1:5" ht="19.5" x14ac:dyDescent="0.4">
      <c r="A79" s="186" t="s">
        <v>187</v>
      </c>
      <c r="B79" s="187"/>
      <c r="C79" s="57"/>
      <c r="D79" s="43"/>
      <c r="E79" s="43"/>
    </row>
    <row r="80" spans="1:5" x14ac:dyDescent="0.4">
      <c r="A80" s="44" t="s">
        <v>229</v>
      </c>
      <c r="B80" s="16" t="s">
        <v>176</v>
      </c>
      <c r="C80" s="123"/>
      <c r="D80" s="17" t="s">
        <v>177</v>
      </c>
      <c r="E80" s="37"/>
    </row>
    <row r="81" spans="1:5" x14ac:dyDescent="0.4">
      <c r="A81" s="44" t="s">
        <v>230</v>
      </c>
      <c r="B81" s="14" t="s">
        <v>95</v>
      </c>
      <c r="C81" s="124"/>
      <c r="D81" s="14" t="s">
        <v>178</v>
      </c>
      <c r="E81" s="38"/>
    </row>
    <row r="82" spans="1:5" x14ac:dyDescent="0.4">
      <c r="A82" s="44" t="s">
        <v>231</v>
      </c>
      <c r="B82" s="14" t="s">
        <v>96</v>
      </c>
      <c r="C82" s="124"/>
      <c r="D82" s="14"/>
      <c r="E82" s="38"/>
    </row>
    <row r="83" spans="1:5" x14ac:dyDescent="0.4">
      <c r="A83" s="44" t="s">
        <v>232</v>
      </c>
      <c r="B83" s="14" t="s">
        <v>97</v>
      </c>
      <c r="C83" s="124"/>
      <c r="D83" s="14" t="s">
        <v>179</v>
      </c>
      <c r="E83" s="38"/>
    </row>
    <row r="84" spans="1:5" x14ac:dyDescent="0.4">
      <c r="A84" s="44" t="s">
        <v>233</v>
      </c>
      <c r="B84" s="14" t="s">
        <v>182</v>
      </c>
      <c r="C84" s="124"/>
      <c r="D84" s="28" t="s">
        <v>175</v>
      </c>
      <c r="E84" s="38"/>
    </row>
    <row r="85" spans="1:5" x14ac:dyDescent="0.4">
      <c r="A85" s="44" t="s">
        <v>234</v>
      </c>
      <c r="B85" s="14" t="s">
        <v>183</v>
      </c>
      <c r="C85" s="124"/>
      <c r="D85" s="28" t="s">
        <v>174</v>
      </c>
      <c r="E85" s="38"/>
    </row>
    <row r="86" spans="1:5" x14ac:dyDescent="0.4">
      <c r="A86" s="44" t="s">
        <v>235</v>
      </c>
      <c r="B86" s="14" t="s">
        <v>184</v>
      </c>
      <c r="C86" s="124"/>
      <c r="D86" s="28" t="s">
        <v>175</v>
      </c>
      <c r="E86" s="38"/>
    </row>
    <row r="87" spans="1:5" x14ac:dyDescent="0.4">
      <c r="A87" s="44" t="s">
        <v>236</v>
      </c>
      <c r="B87" s="14" t="s">
        <v>185</v>
      </c>
      <c r="C87" s="124"/>
      <c r="D87" s="28" t="s">
        <v>174</v>
      </c>
      <c r="E87" s="38"/>
    </row>
    <row r="88" spans="1:5" x14ac:dyDescent="0.4">
      <c r="A88" s="44" t="s">
        <v>237</v>
      </c>
      <c r="B88" s="14" t="s">
        <v>210</v>
      </c>
      <c r="C88" s="124"/>
      <c r="D88" s="28" t="s">
        <v>174</v>
      </c>
      <c r="E88" s="38"/>
    </row>
    <row r="89" spans="1:5" x14ac:dyDescent="0.4">
      <c r="A89" s="44" t="s">
        <v>238</v>
      </c>
      <c r="B89" s="15" t="s">
        <v>211</v>
      </c>
      <c r="C89" s="125"/>
      <c r="D89" s="29" t="s">
        <v>174</v>
      </c>
      <c r="E89" s="39"/>
    </row>
    <row r="90" spans="1:5" ht="19.5" x14ac:dyDescent="0.4">
      <c r="A90" s="186" t="s">
        <v>188</v>
      </c>
      <c r="B90" s="187"/>
      <c r="C90" s="57"/>
      <c r="D90" s="43"/>
      <c r="E90" s="43"/>
    </row>
    <row r="91" spans="1:5" x14ac:dyDescent="0.4">
      <c r="A91" s="44" t="s">
        <v>239</v>
      </c>
      <c r="B91" s="16" t="s">
        <v>176</v>
      </c>
      <c r="C91" s="123"/>
      <c r="D91" s="17" t="s">
        <v>177</v>
      </c>
      <c r="E91" s="37"/>
    </row>
    <row r="92" spans="1:5" x14ac:dyDescent="0.4">
      <c r="A92" s="44" t="s">
        <v>240</v>
      </c>
      <c r="B92" s="14" t="s">
        <v>95</v>
      </c>
      <c r="C92" s="124"/>
      <c r="D92" s="14" t="s">
        <v>178</v>
      </c>
      <c r="E92" s="38"/>
    </row>
    <row r="93" spans="1:5" x14ac:dyDescent="0.4">
      <c r="A93" s="44" t="s">
        <v>241</v>
      </c>
      <c r="B93" s="14" t="s">
        <v>96</v>
      </c>
      <c r="C93" s="124"/>
      <c r="D93" s="14"/>
      <c r="E93" s="38"/>
    </row>
    <row r="94" spans="1:5" x14ac:dyDescent="0.4">
      <c r="A94" s="44" t="s">
        <v>242</v>
      </c>
      <c r="B94" s="14" t="s">
        <v>97</v>
      </c>
      <c r="C94" s="124"/>
      <c r="D94" s="14" t="s">
        <v>179</v>
      </c>
      <c r="E94" s="38"/>
    </row>
    <row r="95" spans="1:5" x14ac:dyDescent="0.4">
      <c r="A95" s="44" t="s">
        <v>243</v>
      </c>
      <c r="B95" s="14" t="s">
        <v>182</v>
      </c>
      <c r="C95" s="124"/>
      <c r="D95" s="28" t="s">
        <v>175</v>
      </c>
      <c r="E95" s="38"/>
    </row>
    <row r="96" spans="1:5" x14ac:dyDescent="0.4">
      <c r="A96" s="44" t="s">
        <v>244</v>
      </c>
      <c r="B96" s="14" t="s">
        <v>183</v>
      </c>
      <c r="C96" s="124"/>
      <c r="D96" s="28" t="s">
        <v>174</v>
      </c>
      <c r="E96" s="38"/>
    </row>
    <row r="97" spans="1:5" x14ac:dyDescent="0.4">
      <c r="A97" s="44" t="s">
        <v>245</v>
      </c>
      <c r="B97" s="14" t="s">
        <v>184</v>
      </c>
      <c r="C97" s="124"/>
      <c r="D97" s="28" t="s">
        <v>175</v>
      </c>
      <c r="E97" s="38"/>
    </row>
    <row r="98" spans="1:5" x14ac:dyDescent="0.4">
      <c r="A98" s="44" t="s">
        <v>246</v>
      </c>
      <c r="B98" s="14" t="s">
        <v>185</v>
      </c>
      <c r="C98" s="124"/>
      <c r="D98" s="28" t="s">
        <v>174</v>
      </c>
      <c r="E98" s="38"/>
    </row>
    <row r="99" spans="1:5" x14ac:dyDescent="0.4">
      <c r="A99" s="44" t="s">
        <v>247</v>
      </c>
      <c r="B99" s="14" t="s">
        <v>210</v>
      </c>
      <c r="C99" s="124"/>
      <c r="D99" s="28" t="s">
        <v>174</v>
      </c>
      <c r="E99" s="38"/>
    </row>
    <row r="100" spans="1:5" x14ac:dyDescent="0.4">
      <c r="A100" s="44" t="s">
        <v>248</v>
      </c>
      <c r="B100" s="15" t="s">
        <v>211</v>
      </c>
      <c r="C100" s="125"/>
      <c r="D100" s="29" t="s">
        <v>174</v>
      </c>
      <c r="E100" s="39"/>
    </row>
    <row r="101" spans="1:5" ht="19.5" x14ac:dyDescent="0.4">
      <c r="A101" s="186" t="s">
        <v>189</v>
      </c>
      <c r="B101" s="187"/>
      <c r="C101" s="57"/>
      <c r="D101" s="43"/>
      <c r="E101" s="43"/>
    </row>
    <row r="102" spans="1:5" x14ac:dyDescent="0.4">
      <c r="A102" s="44" t="s">
        <v>249</v>
      </c>
      <c r="B102" s="16" t="s">
        <v>176</v>
      </c>
      <c r="C102" s="123"/>
      <c r="D102" s="17" t="s">
        <v>177</v>
      </c>
      <c r="E102" s="37"/>
    </row>
    <row r="103" spans="1:5" x14ac:dyDescent="0.4">
      <c r="A103" s="44" t="s">
        <v>250</v>
      </c>
      <c r="B103" s="14" t="s">
        <v>95</v>
      </c>
      <c r="C103" s="124"/>
      <c r="D103" s="14" t="s">
        <v>178</v>
      </c>
      <c r="E103" s="38"/>
    </row>
    <row r="104" spans="1:5" x14ac:dyDescent="0.4">
      <c r="A104" s="44" t="s">
        <v>251</v>
      </c>
      <c r="B104" s="14" t="s">
        <v>96</v>
      </c>
      <c r="C104" s="124"/>
      <c r="D104" s="14"/>
      <c r="E104" s="38"/>
    </row>
    <row r="105" spans="1:5" x14ac:dyDescent="0.4">
      <c r="A105" s="44" t="s">
        <v>252</v>
      </c>
      <c r="B105" s="14" t="s">
        <v>97</v>
      </c>
      <c r="C105" s="124"/>
      <c r="D105" s="14" t="s">
        <v>179</v>
      </c>
      <c r="E105" s="38"/>
    </row>
    <row r="106" spans="1:5" x14ac:dyDescent="0.4">
      <c r="A106" s="44" t="s">
        <v>253</v>
      </c>
      <c r="B106" s="14" t="s">
        <v>182</v>
      </c>
      <c r="C106" s="124"/>
      <c r="D106" s="28" t="s">
        <v>175</v>
      </c>
      <c r="E106" s="38"/>
    </row>
    <row r="107" spans="1:5" x14ac:dyDescent="0.4">
      <c r="A107" s="44" t="s">
        <v>254</v>
      </c>
      <c r="B107" s="14" t="s">
        <v>183</v>
      </c>
      <c r="C107" s="124"/>
      <c r="D107" s="28" t="s">
        <v>174</v>
      </c>
      <c r="E107" s="38"/>
    </row>
    <row r="108" spans="1:5" x14ac:dyDescent="0.4">
      <c r="A108" s="44" t="s">
        <v>255</v>
      </c>
      <c r="B108" s="14" t="s">
        <v>184</v>
      </c>
      <c r="C108" s="124"/>
      <c r="D108" s="28" t="s">
        <v>175</v>
      </c>
      <c r="E108" s="38"/>
    </row>
    <row r="109" spans="1:5" x14ac:dyDescent="0.4">
      <c r="A109" s="44" t="s">
        <v>256</v>
      </c>
      <c r="B109" s="14" t="s">
        <v>185</v>
      </c>
      <c r="C109" s="124"/>
      <c r="D109" s="28" t="s">
        <v>174</v>
      </c>
      <c r="E109" s="38"/>
    </row>
    <row r="110" spans="1:5" x14ac:dyDescent="0.4">
      <c r="A110" s="44" t="s">
        <v>257</v>
      </c>
      <c r="B110" s="14" t="s">
        <v>210</v>
      </c>
      <c r="C110" s="124"/>
      <c r="D110" s="28" t="s">
        <v>174</v>
      </c>
      <c r="E110" s="38"/>
    </row>
    <row r="111" spans="1:5" x14ac:dyDescent="0.4">
      <c r="A111" s="44" t="s">
        <v>258</v>
      </c>
      <c r="B111" s="15" t="s">
        <v>211</v>
      </c>
      <c r="C111" s="125"/>
      <c r="D111" s="29" t="s">
        <v>174</v>
      </c>
      <c r="E111" s="39"/>
    </row>
    <row r="112" spans="1:5" ht="19.5" x14ac:dyDescent="0.4">
      <c r="A112" s="186" t="s">
        <v>190</v>
      </c>
      <c r="B112" s="187"/>
      <c r="C112" s="57"/>
      <c r="D112" s="43"/>
      <c r="E112" s="43"/>
    </row>
    <row r="113" spans="1:5" x14ac:dyDescent="0.4">
      <c r="A113" s="44" t="s">
        <v>259</v>
      </c>
      <c r="B113" s="16" t="s">
        <v>176</v>
      </c>
      <c r="C113" s="123"/>
      <c r="D113" s="17" t="s">
        <v>177</v>
      </c>
      <c r="E113" s="37"/>
    </row>
    <row r="114" spans="1:5" x14ac:dyDescent="0.4">
      <c r="A114" s="44" t="s">
        <v>260</v>
      </c>
      <c r="B114" s="14" t="s">
        <v>95</v>
      </c>
      <c r="C114" s="124"/>
      <c r="D114" s="14" t="s">
        <v>178</v>
      </c>
      <c r="E114" s="38"/>
    </row>
    <row r="115" spans="1:5" x14ac:dyDescent="0.4">
      <c r="A115" s="44" t="s">
        <v>261</v>
      </c>
      <c r="B115" s="14" t="s">
        <v>96</v>
      </c>
      <c r="C115" s="124"/>
      <c r="D115" s="14"/>
      <c r="E115" s="38"/>
    </row>
    <row r="116" spans="1:5" x14ac:dyDescent="0.4">
      <c r="A116" s="44" t="s">
        <v>262</v>
      </c>
      <c r="B116" s="14" t="s">
        <v>97</v>
      </c>
      <c r="C116" s="124"/>
      <c r="D116" s="14" t="s">
        <v>179</v>
      </c>
      <c r="E116" s="38"/>
    </row>
    <row r="117" spans="1:5" x14ac:dyDescent="0.4">
      <c r="A117" s="44" t="s">
        <v>263</v>
      </c>
      <c r="B117" s="14" t="s">
        <v>182</v>
      </c>
      <c r="C117" s="124"/>
      <c r="D117" s="28" t="s">
        <v>175</v>
      </c>
      <c r="E117" s="38"/>
    </row>
    <row r="118" spans="1:5" x14ac:dyDescent="0.4">
      <c r="A118" s="44" t="s">
        <v>264</v>
      </c>
      <c r="B118" s="14" t="s">
        <v>183</v>
      </c>
      <c r="C118" s="124"/>
      <c r="D118" s="28" t="s">
        <v>174</v>
      </c>
      <c r="E118" s="38"/>
    </row>
    <row r="119" spans="1:5" x14ac:dyDescent="0.4">
      <c r="A119" s="44" t="s">
        <v>265</v>
      </c>
      <c r="B119" s="14" t="s">
        <v>184</v>
      </c>
      <c r="C119" s="124"/>
      <c r="D119" s="28" t="s">
        <v>175</v>
      </c>
      <c r="E119" s="38"/>
    </row>
    <row r="120" spans="1:5" x14ac:dyDescent="0.4">
      <c r="A120" s="44" t="s">
        <v>266</v>
      </c>
      <c r="B120" s="14" t="s">
        <v>185</v>
      </c>
      <c r="C120" s="124"/>
      <c r="D120" s="28" t="s">
        <v>174</v>
      </c>
      <c r="E120" s="38"/>
    </row>
    <row r="121" spans="1:5" x14ac:dyDescent="0.4">
      <c r="A121" s="44" t="s">
        <v>267</v>
      </c>
      <c r="B121" s="14" t="s">
        <v>210</v>
      </c>
      <c r="C121" s="124"/>
      <c r="D121" s="28" t="s">
        <v>174</v>
      </c>
      <c r="E121" s="38"/>
    </row>
    <row r="122" spans="1:5" x14ac:dyDescent="0.4">
      <c r="A122" s="44" t="s">
        <v>268</v>
      </c>
      <c r="B122" s="15" t="s">
        <v>211</v>
      </c>
      <c r="C122" s="125"/>
      <c r="D122" s="29" t="s">
        <v>174</v>
      </c>
      <c r="E122" s="39"/>
    </row>
    <row r="123" spans="1:5" ht="19.5" x14ac:dyDescent="0.4">
      <c r="A123" s="186" t="s">
        <v>191</v>
      </c>
      <c r="B123" s="187"/>
      <c r="C123" s="57"/>
      <c r="D123" s="43"/>
      <c r="E123" s="43"/>
    </row>
    <row r="124" spans="1:5" x14ac:dyDescent="0.4">
      <c r="A124" s="44" t="s">
        <v>269</v>
      </c>
      <c r="B124" s="16" t="s">
        <v>176</v>
      </c>
      <c r="C124" s="123"/>
      <c r="D124" s="17" t="s">
        <v>177</v>
      </c>
      <c r="E124" s="37"/>
    </row>
    <row r="125" spans="1:5" x14ac:dyDescent="0.4">
      <c r="A125" s="44" t="s">
        <v>270</v>
      </c>
      <c r="B125" s="14" t="s">
        <v>95</v>
      </c>
      <c r="C125" s="124"/>
      <c r="D125" s="14" t="s">
        <v>178</v>
      </c>
      <c r="E125" s="38"/>
    </row>
    <row r="126" spans="1:5" x14ac:dyDescent="0.4">
      <c r="A126" s="44" t="s">
        <v>271</v>
      </c>
      <c r="B126" s="14" t="s">
        <v>96</v>
      </c>
      <c r="C126" s="124"/>
      <c r="D126" s="14"/>
      <c r="E126" s="38"/>
    </row>
    <row r="127" spans="1:5" x14ac:dyDescent="0.4">
      <c r="A127" s="44" t="s">
        <v>272</v>
      </c>
      <c r="B127" s="14" t="s">
        <v>97</v>
      </c>
      <c r="C127" s="124"/>
      <c r="D127" s="14" t="s">
        <v>179</v>
      </c>
      <c r="E127" s="38"/>
    </row>
    <row r="128" spans="1:5" x14ac:dyDescent="0.4">
      <c r="A128" s="44" t="s">
        <v>273</v>
      </c>
      <c r="B128" s="14" t="s">
        <v>182</v>
      </c>
      <c r="C128" s="124"/>
      <c r="D128" s="28" t="s">
        <v>175</v>
      </c>
      <c r="E128" s="38"/>
    </row>
    <row r="129" spans="1:5" x14ac:dyDescent="0.4">
      <c r="A129" s="44" t="s">
        <v>274</v>
      </c>
      <c r="B129" s="14" t="s">
        <v>183</v>
      </c>
      <c r="C129" s="124"/>
      <c r="D129" s="28" t="s">
        <v>174</v>
      </c>
      <c r="E129" s="38"/>
    </row>
    <row r="130" spans="1:5" x14ac:dyDescent="0.4">
      <c r="A130" s="44" t="s">
        <v>275</v>
      </c>
      <c r="B130" s="14" t="s">
        <v>184</v>
      </c>
      <c r="C130" s="124"/>
      <c r="D130" s="28" t="s">
        <v>175</v>
      </c>
      <c r="E130" s="38"/>
    </row>
    <row r="131" spans="1:5" x14ac:dyDescent="0.4">
      <c r="A131" s="44" t="s">
        <v>276</v>
      </c>
      <c r="B131" s="14" t="s">
        <v>185</v>
      </c>
      <c r="C131" s="124"/>
      <c r="D131" s="28" t="s">
        <v>174</v>
      </c>
      <c r="E131" s="38"/>
    </row>
    <row r="132" spans="1:5" x14ac:dyDescent="0.4">
      <c r="A132" s="44" t="s">
        <v>277</v>
      </c>
      <c r="B132" s="14" t="s">
        <v>210</v>
      </c>
      <c r="C132" s="124"/>
      <c r="D132" s="28" t="s">
        <v>174</v>
      </c>
      <c r="E132" s="38"/>
    </row>
    <row r="133" spans="1:5" x14ac:dyDescent="0.4">
      <c r="A133" s="44" t="s">
        <v>278</v>
      </c>
      <c r="B133" s="15" t="s">
        <v>211</v>
      </c>
      <c r="C133" s="125"/>
      <c r="D133" s="29" t="s">
        <v>174</v>
      </c>
      <c r="E133" s="39"/>
    </row>
    <row r="134" spans="1:5" ht="19.5" x14ac:dyDescent="0.4">
      <c r="A134" s="186" t="s">
        <v>192</v>
      </c>
      <c r="B134" s="187"/>
      <c r="C134" s="57"/>
      <c r="D134" s="43"/>
      <c r="E134" s="43"/>
    </row>
    <row r="135" spans="1:5" x14ac:dyDescent="0.4">
      <c r="A135" s="44" t="s">
        <v>279</v>
      </c>
      <c r="B135" s="16" t="s">
        <v>176</v>
      </c>
      <c r="C135" s="123"/>
      <c r="D135" s="17" t="s">
        <v>177</v>
      </c>
      <c r="E135" s="37"/>
    </row>
    <row r="136" spans="1:5" x14ac:dyDescent="0.4">
      <c r="A136" s="44" t="s">
        <v>280</v>
      </c>
      <c r="B136" s="14" t="s">
        <v>95</v>
      </c>
      <c r="C136" s="124"/>
      <c r="D136" s="14" t="s">
        <v>178</v>
      </c>
      <c r="E136" s="38"/>
    </row>
    <row r="137" spans="1:5" x14ac:dyDescent="0.4">
      <c r="A137" s="44" t="s">
        <v>281</v>
      </c>
      <c r="B137" s="14" t="s">
        <v>96</v>
      </c>
      <c r="C137" s="124"/>
      <c r="D137" s="14"/>
      <c r="E137" s="38"/>
    </row>
    <row r="138" spans="1:5" x14ac:dyDescent="0.4">
      <c r="A138" s="44" t="s">
        <v>282</v>
      </c>
      <c r="B138" s="14" t="s">
        <v>97</v>
      </c>
      <c r="C138" s="124"/>
      <c r="D138" s="14" t="s">
        <v>179</v>
      </c>
      <c r="E138" s="38"/>
    </row>
    <row r="139" spans="1:5" x14ac:dyDescent="0.4">
      <c r="A139" s="44" t="s">
        <v>283</v>
      </c>
      <c r="B139" s="14" t="s">
        <v>182</v>
      </c>
      <c r="C139" s="124"/>
      <c r="D139" s="28" t="s">
        <v>175</v>
      </c>
      <c r="E139" s="38"/>
    </row>
    <row r="140" spans="1:5" x14ac:dyDescent="0.4">
      <c r="A140" s="44" t="s">
        <v>284</v>
      </c>
      <c r="B140" s="14" t="s">
        <v>183</v>
      </c>
      <c r="C140" s="124"/>
      <c r="D140" s="28" t="s">
        <v>174</v>
      </c>
      <c r="E140" s="38"/>
    </row>
    <row r="141" spans="1:5" x14ac:dyDescent="0.4">
      <c r="A141" s="44" t="s">
        <v>285</v>
      </c>
      <c r="B141" s="14" t="s">
        <v>184</v>
      </c>
      <c r="C141" s="124"/>
      <c r="D141" s="28" t="s">
        <v>175</v>
      </c>
      <c r="E141" s="38"/>
    </row>
    <row r="142" spans="1:5" x14ac:dyDescent="0.4">
      <c r="A142" s="44" t="s">
        <v>286</v>
      </c>
      <c r="B142" s="14" t="s">
        <v>185</v>
      </c>
      <c r="C142" s="124"/>
      <c r="D142" s="28" t="s">
        <v>174</v>
      </c>
      <c r="E142" s="38"/>
    </row>
    <row r="143" spans="1:5" x14ac:dyDescent="0.4">
      <c r="A143" s="44" t="s">
        <v>287</v>
      </c>
      <c r="B143" s="14" t="s">
        <v>210</v>
      </c>
      <c r="C143" s="124"/>
      <c r="D143" s="28" t="s">
        <v>174</v>
      </c>
      <c r="E143" s="38"/>
    </row>
    <row r="144" spans="1:5" x14ac:dyDescent="0.4">
      <c r="A144" s="44" t="s">
        <v>288</v>
      </c>
      <c r="B144" s="15" t="s">
        <v>211</v>
      </c>
      <c r="C144" s="125"/>
      <c r="D144" s="29" t="s">
        <v>174</v>
      </c>
      <c r="E144" s="39"/>
    </row>
    <row r="145" spans="1:5" ht="19.5" x14ac:dyDescent="0.4">
      <c r="A145" s="186" t="s">
        <v>193</v>
      </c>
      <c r="B145" s="187"/>
      <c r="C145" s="57"/>
      <c r="D145" s="43"/>
      <c r="E145" s="43"/>
    </row>
    <row r="146" spans="1:5" x14ac:dyDescent="0.4">
      <c r="A146" s="44" t="s">
        <v>289</v>
      </c>
      <c r="B146" s="16" t="s">
        <v>176</v>
      </c>
      <c r="C146" s="123"/>
      <c r="D146" s="17" t="s">
        <v>177</v>
      </c>
      <c r="E146" s="37"/>
    </row>
    <row r="147" spans="1:5" x14ac:dyDescent="0.4">
      <c r="A147" s="44" t="s">
        <v>290</v>
      </c>
      <c r="B147" s="14" t="s">
        <v>95</v>
      </c>
      <c r="C147" s="124"/>
      <c r="D147" s="14" t="s">
        <v>178</v>
      </c>
      <c r="E147" s="38"/>
    </row>
    <row r="148" spans="1:5" x14ac:dyDescent="0.4">
      <c r="A148" s="44" t="s">
        <v>291</v>
      </c>
      <c r="B148" s="14" t="s">
        <v>96</v>
      </c>
      <c r="C148" s="124"/>
      <c r="D148" s="14"/>
      <c r="E148" s="38"/>
    </row>
    <row r="149" spans="1:5" x14ac:dyDescent="0.4">
      <c r="A149" s="44" t="s">
        <v>292</v>
      </c>
      <c r="B149" s="14" t="s">
        <v>97</v>
      </c>
      <c r="C149" s="124"/>
      <c r="D149" s="14" t="s">
        <v>179</v>
      </c>
      <c r="E149" s="38"/>
    </row>
    <row r="150" spans="1:5" x14ac:dyDescent="0.4">
      <c r="A150" s="44" t="s">
        <v>293</v>
      </c>
      <c r="B150" s="14" t="s">
        <v>182</v>
      </c>
      <c r="C150" s="124"/>
      <c r="D150" s="28" t="s">
        <v>175</v>
      </c>
      <c r="E150" s="38"/>
    </row>
    <row r="151" spans="1:5" x14ac:dyDescent="0.4">
      <c r="A151" s="44" t="s">
        <v>294</v>
      </c>
      <c r="B151" s="14" t="s">
        <v>183</v>
      </c>
      <c r="C151" s="124"/>
      <c r="D151" s="28" t="s">
        <v>174</v>
      </c>
      <c r="E151" s="38"/>
    </row>
    <row r="152" spans="1:5" x14ac:dyDescent="0.4">
      <c r="A152" s="44" t="s">
        <v>295</v>
      </c>
      <c r="B152" s="14" t="s">
        <v>184</v>
      </c>
      <c r="C152" s="124"/>
      <c r="D152" s="28" t="s">
        <v>175</v>
      </c>
      <c r="E152" s="38"/>
    </row>
    <row r="153" spans="1:5" x14ac:dyDescent="0.4">
      <c r="A153" s="44" t="s">
        <v>296</v>
      </c>
      <c r="B153" s="14" t="s">
        <v>185</v>
      </c>
      <c r="C153" s="124"/>
      <c r="D153" s="28" t="s">
        <v>174</v>
      </c>
      <c r="E153" s="38"/>
    </row>
    <row r="154" spans="1:5" x14ac:dyDescent="0.4">
      <c r="A154" s="44" t="s">
        <v>297</v>
      </c>
      <c r="B154" s="14" t="s">
        <v>210</v>
      </c>
      <c r="C154" s="124"/>
      <c r="D154" s="28" t="s">
        <v>174</v>
      </c>
      <c r="E154" s="38"/>
    </row>
    <row r="155" spans="1:5" x14ac:dyDescent="0.4">
      <c r="A155" s="44" t="s">
        <v>298</v>
      </c>
      <c r="B155" s="15" t="s">
        <v>211</v>
      </c>
      <c r="C155" s="125"/>
      <c r="D155" s="29" t="s">
        <v>174</v>
      </c>
      <c r="E155" s="39"/>
    </row>
    <row r="156" spans="1:5" ht="19.5" x14ac:dyDescent="0.4">
      <c r="A156" s="186" t="s">
        <v>194</v>
      </c>
      <c r="B156" s="187"/>
      <c r="C156" s="57"/>
      <c r="D156" s="43"/>
      <c r="E156" s="43"/>
    </row>
    <row r="157" spans="1:5" x14ac:dyDescent="0.4">
      <c r="A157" s="44" t="s">
        <v>299</v>
      </c>
      <c r="B157" s="16" t="s">
        <v>176</v>
      </c>
      <c r="C157" s="123"/>
      <c r="D157" s="17" t="s">
        <v>177</v>
      </c>
      <c r="E157" s="37"/>
    </row>
    <row r="158" spans="1:5" x14ac:dyDescent="0.4">
      <c r="A158" s="44" t="s">
        <v>300</v>
      </c>
      <c r="B158" s="14" t="s">
        <v>95</v>
      </c>
      <c r="C158" s="124"/>
      <c r="D158" s="14" t="s">
        <v>178</v>
      </c>
      <c r="E158" s="38"/>
    </row>
    <row r="159" spans="1:5" x14ac:dyDescent="0.4">
      <c r="A159" s="44" t="s">
        <v>301</v>
      </c>
      <c r="B159" s="14" t="s">
        <v>96</v>
      </c>
      <c r="C159" s="124"/>
      <c r="D159" s="14"/>
      <c r="E159" s="38"/>
    </row>
    <row r="160" spans="1:5" x14ac:dyDescent="0.4">
      <c r="A160" s="44" t="s">
        <v>302</v>
      </c>
      <c r="B160" s="14" t="s">
        <v>97</v>
      </c>
      <c r="C160" s="124"/>
      <c r="D160" s="14" t="s">
        <v>179</v>
      </c>
      <c r="E160" s="38"/>
    </row>
    <row r="161" spans="1:5" x14ac:dyDescent="0.4">
      <c r="A161" s="44" t="s">
        <v>303</v>
      </c>
      <c r="B161" s="14" t="s">
        <v>182</v>
      </c>
      <c r="C161" s="124"/>
      <c r="D161" s="28" t="s">
        <v>175</v>
      </c>
      <c r="E161" s="38"/>
    </row>
    <row r="162" spans="1:5" x14ac:dyDescent="0.4">
      <c r="A162" s="44" t="s">
        <v>304</v>
      </c>
      <c r="B162" s="14" t="s">
        <v>183</v>
      </c>
      <c r="C162" s="124"/>
      <c r="D162" s="28" t="s">
        <v>174</v>
      </c>
      <c r="E162" s="38"/>
    </row>
    <row r="163" spans="1:5" x14ac:dyDescent="0.4">
      <c r="A163" s="44" t="s">
        <v>305</v>
      </c>
      <c r="B163" s="14" t="s">
        <v>184</v>
      </c>
      <c r="C163" s="124"/>
      <c r="D163" s="28" t="s">
        <v>175</v>
      </c>
      <c r="E163" s="38"/>
    </row>
    <row r="164" spans="1:5" x14ac:dyDescent="0.4">
      <c r="A164" s="44" t="s">
        <v>306</v>
      </c>
      <c r="B164" s="14" t="s">
        <v>185</v>
      </c>
      <c r="C164" s="124"/>
      <c r="D164" s="28" t="s">
        <v>174</v>
      </c>
      <c r="E164" s="38"/>
    </row>
    <row r="165" spans="1:5" x14ac:dyDescent="0.4">
      <c r="A165" s="44" t="s">
        <v>307</v>
      </c>
      <c r="B165" s="14" t="s">
        <v>210</v>
      </c>
      <c r="C165" s="124"/>
      <c r="D165" s="28" t="s">
        <v>174</v>
      </c>
      <c r="E165" s="38"/>
    </row>
    <row r="166" spans="1:5" x14ac:dyDescent="0.4">
      <c r="A166" s="44" t="s">
        <v>308</v>
      </c>
      <c r="B166" s="15" t="s">
        <v>211</v>
      </c>
      <c r="C166" s="125"/>
      <c r="D166" s="29" t="s">
        <v>174</v>
      </c>
      <c r="E166" s="39"/>
    </row>
    <row r="167" spans="1:5" ht="23.25" customHeight="1" x14ac:dyDescent="0.4">
      <c r="A167" s="191" t="s">
        <v>209</v>
      </c>
      <c r="B167" s="14" t="s">
        <v>212</v>
      </c>
      <c r="C167" s="96">
        <f>(C77+C88+C99+C110+C121+C132+C143+C154+C165)+ROUNDDOWN((C78+C89+C100+C111+C122+C133+C144+C155+C166)/12,0)</f>
        <v>0</v>
      </c>
      <c r="D167" s="28" t="s">
        <v>369</v>
      </c>
      <c r="E167" s="38"/>
    </row>
    <row r="168" spans="1:5" ht="23.25" customHeight="1" x14ac:dyDescent="0.4">
      <c r="A168" s="189"/>
      <c r="B168" s="15" t="s">
        <v>213</v>
      </c>
      <c r="C168" s="96">
        <f>(C78+C89+C100+C111+C122+C133+C144+C155+C166)-(ROUNDDOWN((C78+C89+C100+C111+C122+C133+C144+C155+C166)/12,0)*12)</f>
        <v>0</v>
      </c>
      <c r="D168" s="29" t="s">
        <v>163</v>
      </c>
      <c r="E168" s="39"/>
    </row>
    <row r="170" spans="1:5" ht="24" x14ac:dyDescent="0.4">
      <c r="A170" s="23" t="s">
        <v>214</v>
      </c>
      <c r="B170" s="24"/>
      <c r="C170" s="9"/>
      <c r="D170" s="9"/>
      <c r="E170" s="31"/>
    </row>
    <row r="171" spans="1:5" ht="19.5" x14ac:dyDescent="0.4">
      <c r="A171" s="188" t="s">
        <v>124</v>
      </c>
      <c r="B171" s="188"/>
      <c r="C171" s="10" t="s">
        <v>123</v>
      </c>
      <c r="D171" s="10" t="s">
        <v>151</v>
      </c>
      <c r="E171" s="10" t="s">
        <v>122</v>
      </c>
    </row>
    <row r="172" spans="1:5" x14ac:dyDescent="0.4">
      <c r="A172" s="205" t="s">
        <v>216</v>
      </c>
      <c r="B172" s="17" t="s">
        <v>215</v>
      </c>
      <c r="C172" s="121"/>
      <c r="D172" s="32" t="s">
        <v>153</v>
      </c>
      <c r="E172" s="32">
        <v>45787</v>
      </c>
    </row>
    <row r="173" spans="1:5" x14ac:dyDescent="0.4">
      <c r="A173" s="206"/>
      <c r="B173" s="14" t="s">
        <v>217</v>
      </c>
      <c r="C173" s="97" t="str">
        <f>$C$9&amp;"　"&amp;C10</f>
        <v>　</v>
      </c>
      <c r="D173" s="28" t="s">
        <v>163</v>
      </c>
      <c r="E173" s="38"/>
    </row>
    <row r="174" spans="1:5" x14ac:dyDescent="0.4">
      <c r="A174" s="206"/>
      <c r="B174" s="18" t="s">
        <v>218</v>
      </c>
      <c r="C174" s="98">
        <f>C14</f>
        <v>0</v>
      </c>
      <c r="D174" s="35" t="s">
        <v>163</v>
      </c>
      <c r="E174" s="48"/>
    </row>
    <row r="175" spans="1:5" ht="36" x14ac:dyDescent="0.4">
      <c r="A175" s="6" t="s">
        <v>310</v>
      </c>
      <c r="B175" s="33" t="s">
        <v>393</v>
      </c>
      <c r="C175" s="93"/>
      <c r="D175" s="64" t="s">
        <v>394</v>
      </c>
      <c r="E175" s="22">
        <v>3</v>
      </c>
    </row>
    <row r="176" spans="1:5" ht="36" x14ac:dyDescent="0.4">
      <c r="A176" s="6" t="s">
        <v>311</v>
      </c>
      <c r="B176" s="33" t="s">
        <v>393</v>
      </c>
      <c r="C176" s="93"/>
      <c r="D176" s="64" t="s">
        <v>394</v>
      </c>
      <c r="E176" s="22">
        <v>4</v>
      </c>
    </row>
    <row r="177" spans="1:5" ht="36" x14ac:dyDescent="0.4">
      <c r="A177" s="6" t="s">
        <v>312</v>
      </c>
      <c r="B177" s="33" t="s">
        <v>393</v>
      </c>
      <c r="C177" s="93"/>
      <c r="D177" s="64" t="s">
        <v>394</v>
      </c>
      <c r="E177" s="22">
        <v>5</v>
      </c>
    </row>
    <row r="178" spans="1:5" ht="36" x14ac:dyDescent="0.4">
      <c r="A178" s="6" t="s">
        <v>313</v>
      </c>
      <c r="B178" s="33" t="s">
        <v>393</v>
      </c>
      <c r="C178" s="93"/>
      <c r="D178" s="64" t="s">
        <v>394</v>
      </c>
      <c r="E178" s="22">
        <v>6</v>
      </c>
    </row>
    <row r="179" spans="1:5" ht="36" x14ac:dyDescent="0.4">
      <c r="A179" s="6" t="s">
        <v>314</v>
      </c>
      <c r="B179" s="33" t="s">
        <v>393</v>
      </c>
      <c r="C179" s="93"/>
      <c r="D179" s="64" t="s">
        <v>394</v>
      </c>
      <c r="E179" s="7"/>
    </row>
    <row r="180" spans="1:5" ht="36" x14ac:dyDescent="0.4">
      <c r="A180" s="6" t="s">
        <v>315</v>
      </c>
      <c r="B180" s="33" t="s">
        <v>393</v>
      </c>
      <c r="C180" s="93"/>
      <c r="D180" s="64" t="s">
        <v>394</v>
      </c>
      <c r="E180" s="7"/>
    </row>
    <row r="181" spans="1:5" ht="36" x14ac:dyDescent="0.4">
      <c r="A181" s="6" t="s">
        <v>316</v>
      </c>
      <c r="B181" s="33" t="s">
        <v>393</v>
      </c>
      <c r="C181" s="93"/>
      <c r="D181" s="64" t="s">
        <v>394</v>
      </c>
      <c r="E181" s="7"/>
    </row>
    <row r="182" spans="1:5" ht="36" x14ac:dyDescent="0.4">
      <c r="A182" s="6" t="s">
        <v>317</v>
      </c>
      <c r="B182" s="33" t="s">
        <v>393</v>
      </c>
      <c r="C182" s="93"/>
      <c r="D182" s="64" t="s">
        <v>394</v>
      </c>
      <c r="E182" s="7"/>
    </row>
    <row r="183" spans="1:5" ht="36" x14ac:dyDescent="0.4">
      <c r="A183" s="6" t="s">
        <v>318</v>
      </c>
      <c r="B183" s="33" t="s">
        <v>393</v>
      </c>
      <c r="C183" s="93"/>
      <c r="D183" s="64" t="s">
        <v>394</v>
      </c>
      <c r="E183" s="7"/>
    </row>
    <row r="184" spans="1:5" ht="7.5" customHeight="1" x14ac:dyDescent="0.4">
      <c r="A184" s="201"/>
      <c r="B184" s="100"/>
      <c r="C184" s="101"/>
      <c r="D184" s="102"/>
      <c r="E184" s="103"/>
    </row>
    <row r="185" spans="1:5" ht="7.5" customHeight="1" x14ac:dyDescent="0.4">
      <c r="A185" s="202"/>
      <c r="B185" s="9"/>
      <c r="C185" s="104"/>
      <c r="D185" s="31"/>
    </row>
    <row r="186" spans="1:5" ht="7.5" customHeight="1" x14ac:dyDescent="0.4"/>
    <row r="187" spans="1:5" ht="19.5" x14ac:dyDescent="0.4">
      <c r="A187" s="53" t="s">
        <v>331</v>
      </c>
      <c r="B187" s="53"/>
      <c r="C187" s="54"/>
      <c r="D187" s="54"/>
      <c r="E187" s="54"/>
    </row>
    <row r="188" spans="1:5" ht="19.5" x14ac:dyDescent="0.4">
      <c r="A188" s="188" t="s">
        <v>124</v>
      </c>
      <c r="B188" s="188"/>
      <c r="C188" s="10" t="s">
        <v>123</v>
      </c>
      <c r="D188" s="10" t="s">
        <v>151</v>
      </c>
      <c r="E188" s="10" t="s">
        <v>122</v>
      </c>
    </row>
    <row r="189" spans="1:5" ht="18.75" customHeight="1" x14ac:dyDescent="0.4">
      <c r="A189" s="199" t="s">
        <v>319</v>
      </c>
      <c r="B189" s="17" t="s">
        <v>320</v>
      </c>
      <c r="C189" s="121"/>
      <c r="D189" s="32" t="s">
        <v>153</v>
      </c>
      <c r="E189" s="32">
        <v>45787</v>
      </c>
    </row>
    <row r="190" spans="1:5" x14ac:dyDescent="0.4">
      <c r="A190" s="203"/>
      <c r="B190" s="14" t="s">
        <v>321</v>
      </c>
      <c r="C190" s="113"/>
      <c r="D190" s="28" t="s">
        <v>327</v>
      </c>
      <c r="E190" s="14" t="s">
        <v>329</v>
      </c>
    </row>
    <row r="191" spans="1:5" ht="36" x14ac:dyDescent="0.4">
      <c r="A191" s="203"/>
      <c r="B191" s="14" t="s">
        <v>325</v>
      </c>
      <c r="C191" s="113"/>
      <c r="D191" s="49" t="s">
        <v>326</v>
      </c>
      <c r="E191" s="14"/>
    </row>
    <row r="192" spans="1:5" x14ac:dyDescent="0.4">
      <c r="A192" s="203"/>
      <c r="B192" s="14" t="s">
        <v>322</v>
      </c>
      <c r="C192" s="113"/>
      <c r="D192" s="28"/>
      <c r="E192" s="14" t="s">
        <v>328</v>
      </c>
    </row>
    <row r="193" spans="1:5" x14ac:dyDescent="0.4">
      <c r="A193" s="203"/>
      <c r="B193" s="14" t="s">
        <v>323</v>
      </c>
      <c r="C193" s="126"/>
      <c r="D193" s="28" t="s">
        <v>324</v>
      </c>
      <c r="E193" s="14"/>
    </row>
    <row r="194" spans="1:5" x14ac:dyDescent="0.4">
      <c r="A194" s="204"/>
      <c r="B194" s="51" t="s">
        <v>330</v>
      </c>
      <c r="C194" s="39"/>
      <c r="D194" s="50"/>
      <c r="E194" s="15"/>
    </row>
    <row r="196" spans="1:5" ht="24" x14ac:dyDescent="0.4">
      <c r="A196" s="23" t="s">
        <v>332</v>
      </c>
      <c r="B196" s="24"/>
      <c r="C196" s="107" t="s">
        <v>447</v>
      </c>
      <c r="D196" s="9"/>
      <c r="E196" s="31"/>
    </row>
    <row r="197" spans="1:5" ht="19.5" x14ac:dyDescent="0.4">
      <c r="A197" s="188" t="s">
        <v>124</v>
      </c>
      <c r="B197" s="188"/>
      <c r="C197" s="186" t="s">
        <v>123</v>
      </c>
      <c r="D197" s="187"/>
      <c r="E197" s="10" t="s">
        <v>151</v>
      </c>
    </row>
    <row r="198" spans="1:5" ht="34.5" customHeight="1" x14ac:dyDescent="0.4">
      <c r="A198" s="199" t="s">
        <v>333</v>
      </c>
      <c r="B198" s="17" t="s">
        <v>101</v>
      </c>
      <c r="C198" s="213"/>
      <c r="D198" s="214"/>
      <c r="E198" s="32"/>
    </row>
    <row r="199" spans="1:5" ht="54" x14ac:dyDescent="0.4">
      <c r="A199" s="203"/>
      <c r="B199" s="14" t="s">
        <v>336</v>
      </c>
      <c r="C199" s="211"/>
      <c r="D199" s="212"/>
      <c r="E199" s="52" t="s">
        <v>337</v>
      </c>
    </row>
    <row r="200" spans="1:5" ht="39.75" customHeight="1" x14ac:dyDescent="0.4">
      <c r="A200" s="203"/>
      <c r="B200" s="14" t="s">
        <v>334</v>
      </c>
      <c r="C200" s="207"/>
      <c r="D200" s="208"/>
      <c r="E200" s="28" t="s">
        <v>338</v>
      </c>
    </row>
    <row r="201" spans="1:5" ht="39.75" customHeight="1" x14ac:dyDescent="0.4">
      <c r="A201" s="203"/>
      <c r="B201" s="14" t="s">
        <v>400</v>
      </c>
      <c r="C201" s="127"/>
      <c r="D201" s="128"/>
      <c r="E201" s="28"/>
    </row>
    <row r="202" spans="1:5" ht="48" customHeight="1" x14ac:dyDescent="0.4">
      <c r="A202" s="203"/>
      <c r="B202" s="14" t="s">
        <v>102</v>
      </c>
      <c r="C202" s="207"/>
      <c r="D202" s="208"/>
      <c r="E202" s="108" t="s">
        <v>445</v>
      </c>
    </row>
    <row r="203" spans="1:5" ht="48" customHeight="1" x14ac:dyDescent="0.4">
      <c r="A203" s="203"/>
      <c r="B203" s="14" t="s">
        <v>335</v>
      </c>
      <c r="C203" s="207"/>
      <c r="D203" s="208"/>
      <c r="E203" s="108" t="s">
        <v>445</v>
      </c>
    </row>
    <row r="204" spans="1:5" ht="48" customHeight="1" x14ac:dyDescent="0.4">
      <c r="A204" s="203"/>
      <c r="B204" s="14" t="s">
        <v>103</v>
      </c>
      <c r="C204" s="207"/>
      <c r="D204" s="208"/>
      <c r="E204" s="108" t="s">
        <v>445</v>
      </c>
    </row>
    <row r="205" spans="1:5" ht="48" customHeight="1" x14ac:dyDescent="0.4">
      <c r="A205" s="204"/>
      <c r="B205" s="15" t="s">
        <v>104</v>
      </c>
      <c r="C205" s="209"/>
      <c r="D205" s="210"/>
      <c r="E205" s="108" t="s">
        <v>446</v>
      </c>
    </row>
    <row r="206" spans="1:5" ht="34.5" customHeight="1" x14ac:dyDescent="0.4">
      <c r="A206" s="199" t="s">
        <v>339</v>
      </c>
      <c r="B206" s="17" t="s">
        <v>101</v>
      </c>
      <c r="C206" s="213"/>
      <c r="D206" s="214"/>
      <c r="E206" s="32"/>
    </row>
    <row r="207" spans="1:5" ht="54" x14ac:dyDescent="0.4">
      <c r="A207" s="203"/>
      <c r="B207" s="14" t="s">
        <v>336</v>
      </c>
      <c r="C207" s="211"/>
      <c r="D207" s="212"/>
      <c r="E207" s="52" t="s">
        <v>337</v>
      </c>
    </row>
    <row r="208" spans="1:5" ht="39.75" customHeight="1" x14ac:dyDescent="0.4">
      <c r="A208" s="203"/>
      <c r="B208" s="14" t="s">
        <v>334</v>
      </c>
      <c r="C208" s="207"/>
      <c r="D208" s="208"/>
      <c r="E208" s="28" t="s">
        <v>338</v>
      </c>
    </row>
    <row r="209" spans="1:5" ht="39.75" customHeight="1" x14ac:dyDescent="0.4">
      <c r="A209" s="203"/>
      <c r="B209" s="14" t="s">
        <v>400</v>
      </c>
      <c r="C209" s="127"/>
      <c r="D209" s="128"/>
      <c r="E209" s="28"/>
    </row>
    <row r="210" spans="1:5" ht="48" customHeight="1" x14ac:dyDescent="0.4">
      <c r="A210" s="203"/>
      <c r="B210" s="14" t="s">
        <v>102</v>
      </c>
      <c r="C210" s="207"/>
      <c r="D210" s="208"/>
      <c r="E210" s="49" t="s">
        <v>445</v>
      </c>
    </row>
    <row r="211" spans="1:5" ht="48" customHeight="1" x14ac:dyDescent="0.4">
      <c r="A211" s="203"/>
      <c r="B211" s="14" t="s">
        <v>335</v>
      </c>
      <c r="C211" s="207"/>
      <c r="D211" s="208"/>
      <c r="E211" s="49" t="s">
        <v>445</v>
      </c>
    </row>
    <row r="212" spans="1:5" ht="48" customHeight="1" x14ac:dyDescent="0.4">
      <c r="A212" s="203"/>
      <c r="B212" s="14" t="s">
        <v>103</v>
      </c>
      <c r="C212" s="207"/>
      <c r="D212" s="208"/>
      <c r="E212" s="49" t="s">
        <v>445</v>
      </c>
    </row>
    <row r="213" spans="1:5" ht="48" customHeight="1" x14ac:dyDescent="0.4">
      <c r="A213" s="204"/>
      <c r="B213" s="15" t="s">
        <v>104</v>
      </c>
      <c r="C213" s="209"/>
      <c r="D213" s="210"/>
      <c r="E213" s="49" t="s">
        <v>446</v>
      </c>
    </row>
    <row r="214" spans="1:5" ht="34.5" customHeight="1" x14ac:dyDescent="0.4">
      <c r="A214" s="199" t="s">
        <v>340</v>
      </c>
      <c r="B214" s="17" t="s">
        <v>101</v>
      </c>
      <c r="C214" s="213"/>
      <c r="D214" s="214"/>
      <c r="E214" s="32"/>
    </row>
    <row r="215" spans="1:5" ht="54" x14ac:dyDescent="0.4">
      <c r="A215" s="203"/>
      <c r="B215" s="14" t="s">
        <v>336</v>
      </c>
      <c r="C215" s="211"/>
      <c r="D215" s="212"/>
      <c r="E215" s="52" t="s">
        <v>337</v>
      </c>
    </row>
    <row r="216" spans="1:5" ht="39.75" customHeight="1" x14ac:dyDescent="0.4">
      <c r="A216" s="203"/>
      <c r="B216" s="14" t="s">
        <v>334</v>
      </c>
      <c r="C216" s="207"/>
      <c r="D216" s="208"/>
      <c r="E216" s="28" t="s">
        <v>338</v>
      </c>
    </row>
    <row r="217" spans="1:5" ht="39.75" customHeight="1" x14ac:dyDescent="0.4">
      <c r="A217" s="203"/>
      <c r="B217" s="14" t="s">
        <v>400</v>
      </c>
      <c r="C217" s="127"/>
      <c r="D217" s="128"/>
      <c r="E217" s="28"/>
    </row>
    <row r="218" spans="1:5" ht="48" customHeight="1" x14ac:dyDescent="0.4">
      <c r="A218" s="203"/>
      <c r="B218" s="14" t="s">
        <v>102</v>
      </c>
      <c r="C218" s="207"/>
      <c r="D218" s="208"/>
      <c r="E218" s="49" t="s">
        <v>445</v>
      </c>
    </row>
    <row r="219" spans="1:5" ht="48" customHeight="1" x14ac:dyDescent="0.4">
      <c r="A219" s="203"/>
      <c r="B219" s="14" t="s">
        <v>335</v>
      </c>
      <c r="C219" s="207"/>
      <c r="D219" s="208"/>
      <c r="E219" s="49" t="s">
        <v>445</v>
      </c>
    </row>
    <row r="220" spans="1:5" ht="48" customHeight="1" x14ac:dyDescent="0.4">
      <c r="A220" s="203"/>
      <c r="B220" s="14" t="s">
        <v>103</v>
      </c>
      <c r="C220" s="207"/>
      <c r="D220" s="208"/>
      <c r="E220" s="49" t="s">
        <v>445</v>
      </c>
    </row>
    <row r="221" spans="1:5" ht="48" customHeight="1" x14ac:dyDescent="0.4">
      <c r="A221" s="204"/>
      <c r="B221" s="15" t="s">
        <v>104</v>
      </c>
      <c r="C221" s="209"/>
      <c r="D221" s="210"/>
      <c r="E221" s="49" t="s">
        <v>446</v>
      </c>
    </row>
  </sheetData>
  <sheetProtection sheet="1" objects="1" scenarios="1"/>
  <mergeCells count="74">
    <mergeCell ref="A197:B197"/>
    <mergeCell ref="A198:A205"/>
    <mergeCell ref="A206:A213"/>
    <mergeCell ref="C206:D206"/>
    <mergeCell ref="C207:D207"/>
    <mergeCell ref="C208:D208"/>
    <mergeCell ref="C210:D210"/>
    <mergeCell ref="C197:D197"/>
    <mergeCell ref="C198:D198"/>
    <mergeCell ref="C199:D199"/>
    <mergeCell ref="C200:D200"/>
    <mergeCell ref="A214:A221"/>
    <mergeCell ref="C202:D202"/>
    <mergeCell ref="C203:D203"/>
    <mergeCell ref="C204:D204"/>
    <mergeCell ref="C205:D205"/>
    <mergeCell ref="C221:D221"/>
    <mergeCell ref="C215:D215"/>
    <mergeCell ref="C216:D216"/>
    <mergeCell ref="C218:D218"/>
    <mergeCell ref="C219:D219"/>
    <mergeCell ref="C220:D220"/>
    <mergeCell ref="C211:D211"/>
    <mergeCell ref="C212:D212"/>
    <mergeCell ref="C213:D213"/>
    <mergeCell ref="C214:D214"/>
    <mergeCell ref="A90:B90"/>
    <mergeCell ref="A101:B101"/>
    <mergeCell ref="A112:B112"/>
    <mergeCell ref="A184:A185"/>
    <mergeCell ref="A189:A194"/>
    <mergeCell ref="A188:B188"/>
    <mergeCell ref="A167:A168"/>
    <mergeCell ref="A171:B171"/>
    <mergeCell ref="A172:A174"/>
    <mergeCell ref="A123:B123"/>
    <mergeCell ref="A134:B134"/>
    <mergeCell ref="A145:B145"/>
    <mergeCell ref="A156:B156"/>
    <mergeCell ref="A9:B9"/>
    <mergeCell ref="A10:B10"/>
    <mergeCell ref="A13:B13"/>
    <mergeCell ref="A14:B14"/>
    <mergeCell ref="A15:B15"/>
    <mergeCell ref="A57:A59"/>
    <mergeCell ref="A63:A64"/>
    <mergeCell ref="A11:B11"/>
    <mergeCell ref="A12:B12"/>
    <mergeCell ref="A67:B67"/>
    <mergeCell ref="A68:B68"/>
    <mergeCell ref="A79:B79"/>
    <mergeCell ref="A7:B7"/>
    <mergeCell ref="A43:B43"/>
    <mergeCell ref="A56:B56"/>
    <mergeCell ref="A62:B62"/>
    <mergeCell ref="A16:B16"/>
    <mergeCell ref="A17:A24"/>
    <mergeCell ref="A25:A34"/>
    <mergeCell ref="A35:A40"/>
    <mergeCell ref="A44:A47"/>
    <mergeCell ref="A8:B8"/>
    <mergeCell ref="A48:A53"/>
    <mergeCell ref="B52:B53"/>
    <mergeCell ref="B50:B51"/>
    <mergeCell ref="B48:B49"/>
    <mergeCell ref="C48:C49"/>
    <mergeCell ref="C52:C53"/>
    <mergeCell ref="C50:C51"/>
    <mergeCell ref="E52:E53"/>
    <mergeCell ref="E50:E51"/>
    <mergeCell ref="E48:E49"/>
    <mergeCell ref="D48:D49"/>
    <mergeCell ref="D50:D51"/>
    <mergeCell ref="D52:D53"/>
  </mergeCells>
  <phoneticPr fontId="7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3D9B50F7-B2A0-4BDB-932D-464977181710}">
          <x14:formula1>
            <xm:f>データシート!$A$3:$A$9</xm:f>
          </x14:formula1>
          <xm:sqref>C8</xm:sqref>
        </x14:dataValidation>
        <x14:dataValidation type="list" allowBlank="1" showInputMessage="1" showErrorMessage="1" xr:uid="{9898B144-F960-47C8-A205-DF73C275A989}">
          <x14:formula1>
            <xm:f>データシート!$E$3:$E$17</xm:f>
          </x14:formula1>
          <xm:sqref>C25</xm:sqref>
        </x14:dataValidation>
        <x14:dataValidation type="list" allowBlank="1" showInputMessage="1" showErrorMessage="1" xr:uid="{7E825E18-F84B-4EE6-97A8-8F0CD3D61592}">
          <x14:formula1>
            <xm:f>データシート!$I$3:$I$5</xm:f>
          </x14:formula1>
          <xm:sqref>C63:C64</xm:sqref>
        </x14:dataValidation>
        <x14:dataValidation type="list" allowBlank="1" showInputMessage="1" showErrorMessage="1" xr:uid="{D8F9B1D3-E3BF-44A4-BBC8-031FB5249C76}">
          <x14:formula1>
            <xm:f>データシート!$C$3:$C$50</xm:f>
          </x14:formula1>
          <xm:sqref>C19 C30 C16</xm:sqref>
        </x14:dataValidation>
        <x14:dataValidation type="list" allowBlank="1" showInputMessage="1" showErrorMessage="1" xr:uid="{A1885997-43BF-4155-A87B-1B3DCBA209EA}">
          <x14:formula1>
            <xm:f>データシート!$B$3:$B$5</xm:f>
          </x14:formula1>
          <xm:sqref>C13</xm:sqref>
        </x14:dataValidation>
        <x14:dataValidation type="list" allowBlank="1" showInputMessage="1" showErrorMessage="1" xr:uid="{B1BA2817-520E-46CC-B33A-19C4D20D93F1}">
          <x14:formula1>
            <xm:f>データシート!$G$3:$G$5</xm:f>
          </x14:formula1>
          <xm:sqref>C44</xm:sqref>
        </x14:dataValidation>
        <x14:dataValidation type="list" allowBlank="1" showInputMessage="1" showErrorMessage="1" xr:uid="{516F75F3-9AEC-4D03-803A-346535236DBC}">
          <x14:formula1>
            <xm:f>データシート!$H$3:$H$5</xm:f>
          </x14:formula1>
          <xm:sqref>C58</xm:sqref>
        </x14:dataValidation>
        <x14:dataValidation type="list" allowBlank="1" showInputMessage="1" showErrorMessage="1" xr:uid="{DAF3E11D-65B5-4FC7-B12F-8F1676DBFEC5}">
          <x14:formula1>
            <xm:f>データシート!$K$3:$K$12</xm:f>
          </x14:formula1>
          <xm:sqref>C175:C183</xm:sqref>
        </x14:dataValidation>
        <x14:dataValidation type="list" allowBlank="1" showInputMessage="1" showErrorMessage="1" xr:uid="{8B5FF226-6029-49F5-A919-C219B2F258E2}">
          <x14:formula1>
            <xm:f>データシート!$L$3:$L$10</xm:f>
          </x14:formula1>
          <xm:sqref>C48:C49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DA38A-9BD7-4AD1-9AB9-B0E17EF122BA}">
  <sheetPr>
    <tabColor rgb="FF92D050"/>
  </sheetPr>
  <dimension ref="A1:AC47"/>
  <sheetViews>
    <sheetView showGridLines="0" showZeros="0" zoomScale="160" zoomScaleNormal="160" zoomScaleSheetLayoutView="175" workbookViewId="0"/>
  </sheetViews>
  <sheetFormatPr defaultRowHeight="18.75" x14ac:dyDescent="0.4"/>
  <cols>
    <col min="1" max="1" width="3.125" customWidth="1"/>
    <col min="2" max="2" width="4.625" customWidth="1"/>
    <col min="3" max="3" width="6" customWidth="1"/>
    <col min="4" max="4" width="2.25" customWidth="1"/>
    <col min="5" max="5" width="2" customWidth="1"/>
    <col min="6" max="6" width="6.5" customWidth="1"/>
    <col min="7" max="10" width="2" customWidth="1"/>
    <col min="11" max="11" width="3" customWidth="1"/>
    <col min="12" max="13" width="2" customWidth="1"/>
    <col min="14" max="14" width="4.5" customWidth="1"/>
    <col min="15" max="15" width="1.375" customWidth="1"/>
    <col min="16" max="16" width="2.25" customWidth="1"/>
    <col min="17" max="17" width="5.375" customWidth="1"/>
    <col min="18" max="18" width="2.75" customWidth="1"/>
    <col min="19" max="19" width="3.5" customWidth="1"/>
    <col min="20" max="20" width="2" customWidth="1"/>
    <col min="21" max="21" width="1.875" customWidth="1"/>
    <col min="22" max="22" width="5.375" customWidth="1"/>
    <col min="23" max="24" width="2" customWidth="1"/>
    <col min="25" max="25" width="3.5" customWidth="1"/>
    <col min="26" max="26" width="2.875" customWidth="1"/>
    <col min="27" max="27" width="2" customWidth="1"/>
    <col min="28" max="28" width="2.75" customWidth="1"/>
    <col min="29" max="29" width="2.625" customWidth="1"/>
  </cols>
  <sheetData>
    <row r="1" spans="1:29" x14ac:dyDescent="0.4">
      <c r="W1" s="221" t="s">
        <v>353</v>
      </c>
      <c r="X1" s="222"/>
      <c r="Y1" s="222"/>
      <c r="Z1" s="222"/>
      <c r="AA1" s="222"/>
      <c r="AB1" s="222"/>
      <c r="AC1" s="223"/>
    </row>
    <row r="2" spans="1:29" ht="6.75" customHeight="1" x14ac:dyDescent="0.4"/>
    <row r="3" spans="1:29" ht="26.25" customHeight="1" x14ac:dyDescent="0.4">
      <c r="B3" s="224" t="s">
        <v>341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</row>
    <row r="4" spans="1:29" ht="5.25" customHeight="1" thickBot="1" x14ac:dyDescent="0.45"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</row>
    <row r="5" spans="1:29" ht="4.5" customHeight="1" thickTop="1" x14ac:dyDescent="0.4">
      <c r="B5" s="239" t="s">
        <v>361</v>
      </c>
      <c r="C5" s="240"/>
      <c r="D5" s="240"/>
      <c r="E5" s="241"/>
      <c r="F5" s="257"/>
      <c r="G5" s="240"/>
      <c r="H5" s="240"/>
      <c r="I5" s="240"/>
      <c r="J5" s="240"/>
      <c r="K5" s="240"/>
      <c r="L5" s="240"/>
      <c r="M5" s="258"/>
      <c r="N5" s="248" t="s">
        <v>354</v>
      </c>
      <c r="O5" s="249"/>
      <c r="P5" s="249"/>
      <c r="Q5" s="249"/>
      <c r="R5" s="249"/>
      <c r="S5" s="250"/>
      <c r="T5" s="76"/>
      <c r="U5" s="76"/>
      <c r="V5" s="76"/>
      <c r="W5" s="76"/>
      <c r="X5" s="76"/>
      <c r="Y5" s="76"/>
      <c r="Z5" s="76"/>
      <c r="AA5" s="76"/>
      <c r="AB5" s="76"/>
      <c r="AC5" s="77"/>
    </row>
    <row r="6" spans="1:29" ht="11.25" customHeight="1" x14ac:dyDescent="0.4">
      <c r="B6" s="242"/>
      <c r="C6" s="243"/>
      <c r="D6" s="243"/>
      <c r="E6" s="244"/>
      <c r="F6" s="259"/>
      <c r="G6" s="243"/>
      <c r="H6" s="243"/>
      <c r="I6" s="243"/>
      <c r="J6" s="243"/>
      <c r="K6" s="243"/>
      <c r="L6" s="243"/>
      <c r="M6" s="260"/>
      <c r="N6" s="251"/>
      <c r="O6" s="252"/>
      <c r="P6" s="252"/>
      <c r="Q6" s="252"/>
      <c r="R6" s="252"/>
      <c r="S6" s="253"/>
      <c r="T6" s="74"/>
      <c r="U6" s="59"/>
      <c r="V6" s="79" t="s">
        <v>424</v>
      </c>
      <c r="W6" s="74"/>
      <c r="X6" s="59"/>
      <c r="Y6" s="225" t="s">
        <v>426</v>
      </c>
      <c r="Z6" s="225"/>
      <c r="AA6" s="59"/>
      <c r="AB6" s="225" t="s">
        <v>412</v>
      </c>
      <c r="AC6" s="226"/>
    </row>
    <row r="7" spans="1:29" ht="4.5" customHeight="1" x14ac:dyDescent="0.4">
      <c r="B7" s="242"/>
      <c r="C7" s="243"/>
      <c r="D7" s="243"/>
      <c r="E7" s="244"/>
      <c r="F7" s="259"/>
      <c r="G7" s="243"/>
      <c r="H7" s="243"/>
      <c r="I7" s="243"/>
      <c r="J7" s="243"/>
      <c r="K7" s="243"/>
      <c r="L7" s="243"/>
      <c r="M7" s="260"/>
      <c r="N7" s="251"/>
      <c r="O7" s="252"/>
      <c r="P7" s="252"/>
      <c r="Q7" s="252"/>
      <c r="R7" s="252"/>
      <c r="S7" s="253"/>
      <c r="T7" s="74"/>
      <c r="U7" s="74"/>
      <c r="V7" s="74"/>
      <c r="W7" s="74"/>
      <c r="X7" s="74"/>
      <c r="Y7" s="74"/>
      <c r="Z7" s="74"/>
      <c r="AA7" s="74"/>
      <c r="AB7" s="74"/>
      <c r="AC7" s="78"/>
    </row>
    <row r="8" spans="1:29" ht="11.25" customHeight="1" x14ac:dyDescent="0.4">
      <c r="B8" s="242"/>
      <c r="C8" s="243"/>
      <c r="D8" s="243"/>
      <c r="E8" s="244"/>
      <c r="F8" s="259"/>
      <c r="G8" s="243"/>
      <c r="H8" s="243"/>
      <c r="I8" s="243"/>
      <c r="J8" s="243"/>
      <c r="K8" s="243"/>
      <c r="L8" s="243"/>
      <c r="M8" s="260"/>
      <c r="N8" s="251"/>
      <c r="O8" s="252"/>
      <c r="P8" s="252"/>
      <c r="Q8" s="252"/>
      <c r="R8" s="252"/>
      <c r="S8" s="253"/>
      <c r="T8" s="74"/>
      <c r="U8" s="59"/>
      <c r="V8" s="79" t="s">
        <v>425</v>
      </c>
      <c r="W8" s="74"/>
      <c r="X8" s="59"/>
      <c r="Y8" s="225" t="s">
        <v>427</v>
      </c>
      <c r="Z8" s="225"/>
      <c r="AA8" s="59"/>
      <c r="AB8" s="225" t="s">
        <v>413</v>
      </c>
      <c r="AC8" s="226"/>
    </row>
    <row r="9" spans="1:29" ht="4.5" customHeight="1" thickBot="1" x14ac:dyDescent="0.45">
      <c r="B9" s="245"/>
      <c r="C9" s="246"/>
      <c r="D9" s="246"/>
      <c r="E9" s="247"/>
      <c r="F9" s="261"/>
      <c r="G9" s="246"/>
      <c r="H9" s="246"/>
      <c r="I9" s="246"/>
      <c r="J9" s="246"/>
      <c r="K9" s="246"/>
      <c r="L9" s="246"/>
      <c r="M9" s="262"/>
      <c r="N9" s="254"/>
      <c r="O9" s="255"/>
      <c r="P9" s="255"/>
      <c r="Q9" s="255"/>
      <c r="R9" s="255"/>
      <c r="S9" s="256"/>
      <c r="T9" s="158"/>
      <c r="U9" s="159"/>
      <c r="V9" s="159"/>
      <c r="W9" s="159"/>
      <c r="X9" s="159"/>
      <c r="Y9" s="159"/>
      <c r="Z9" s="159"/>
      <c r="AA9" s="159"/>
      <c r="AB9" s="159"/>
      <c r="AC9" s="172"/>
    </row>
    <row r="10" spans="1:29" ht="22.5" customHeight="1" thickTop="1" x14ac:dyDescent="0.4">
      <c r="A10" s="83"/>
      <c r="B10" s="236" t="s">
        <v>342</v>
      </c>
      <c r="C10" s="237"/>
      <c r="D10" s="263" t="str">
        <f>IF(入力!C11="","",入力!C11&amp;"　"&amp;入力!C12)</f>
        <v/>
      </c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30" t="s">
        <v>411</v>
      </c>
      <c r="X10" s="230"/>
      <c r="Y10" s="230"/>
      <c r="Z10" s="230"/>
      <c r="AA10" s="230"/>
      <c r="AB10" s="230"/>
      <c r="AC10" s="231"/>
    </row>
    <row r="11" spans="1:29" ht="44.25" customHeight="1" x14ac:dyDescent="0.4">
      <c r="A11" s="83"/>
      <c r="B11" s="238" t="s">
        <v>100</v>
      </c>
      <c r="C11" s="227"/>
      <c r="D11" s="264" t="str">
        <f>IF(入力!C9="","",入力!C9&amp;"　"&amp;入力!C10)</f>
        <v/>
      </c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32"/>
      <c r="X11" s="232"/>
      <c r="Y11" s="232"/>
      <c r="Z11" s="232"/>
      <c r="AA11" s="232"/>
      <c r="AB11" s="232"/>
      <c r="AC11" s="233"/>
    </row>
    <row r="12" spans="1:29" ht="4.5" customHeight="1" x14ac:dyDescent="0.4">
      <c r="A12" s="83"/>
      <c r="B12" s="238" t="s">
        <v>343</v>
      </c>
      <c r="C12" s="227"/>
      <c r="D12" s="162"/>
      <c r="E12" s="163"/>
      <c r="F12" s="283" t="s">
        <v>441</v>
      </c>
      <c r="G12" s="163"/>
      <c r="H12" s="283" t="s">
        <v>442</v>
      </c>
      <c r="I12" s="283"/>
      <c r="J12" s="163"/>
      <c r="K12" s="163"/>
      <c r="L12" s="164"/>
      <c r="M12" s="227" t="s">
        <v>359</v>
      </c>
      <c r="N12" s="227"/>
      <c r="O12" s="227"/>
      <c r="P12" s="227"/>
      <c r="Q12" s="276" t="str">
        <f>IF(入力!C15="","",入力!C15)</f>
        <v/>
      </c>
      <c r="R12" s="277"/>
      <c r="S12" s="277"/>
      <c r="T12" s="277" t="s">
        <v>358</v>
      </c>
      <c r="U12" s="277"/>
      <c r="V12" s="164"/>
      <c r="W12" s="232"/>
      <c r="X12" s="232"/>
      <c r="Y12" s="232"/>
      <c r="Z12" s="232"/>
      <c r="AA12" s="232"/>
      <c r="AB12" s="232"/>
      <c r="AC12" s="233"/>
    </row>
    <row r="13" spans="1:29" ht="11.25" customHeight="1" x14ac:dyDescent="0.4">
      <c r="A13" s="83"/>
      <c r="B13" s="238"/>
      <c r="C13" s="227"/>
      <c r="D13" s="165"/>
      <c r="E13" s="75"/>
      <c r="F13" s="284"/>
      <c r="G13" s="75"/>
      <c r="H13" s="284"/>
      <c r="I13" s="284"/>
      <c r="J13" s="166"/>
      <c r="K13" s="166"/>
      <c r="L13" s="167"/>
      <c r="M13" s="227"/>
      <c r="N13" s="227"/>
      <c r="O13" s="227"/>
      <c r="P13" s="227"/>
      <c r="Q13" s="278"/>
      <c r="R13" s="279"/>
      <c r="S13" s="279"/>
      <c r="T13" s="279"/>
      <c r="U13" s="279"/>
      <c r="V13" s="167"/>
      <c r="W13" s="232"/>
      <c r="X13" s="232"/>
      <c r="Y13" s="232"/>
      <c r="Z13" s="232"/>
      <c r="AA13" s="232"/>
      <c r="AB13" s="232"/>
      <c r="AC13" s="233"/>
    </row>
    <row r="14" spans="1:29" ht="4.5" customHeight="1" x14ac:dyDescent="0.4">
      <c r="A14" s="83"/>
      <c r="B14" s="238"/>
      <c r="C14" s="227"/>
      <c r="D14" s="158"/>
      <c r="E14" s="159"/>
      <c r="F14" s="285"/>
      <c r="G14" s="159"/>
      <c r="H14" s="285"/>
      <c r="I14" s="285"/>
      <c r="J14" s="159"/>
      <c r="K14" s="159"/>
      <c r="L14" s="168"/>
      <c r="M14" s="227"/>
      <c r="N14" s="227"/>
      <c r="O14" s="227"/>
      <c r="P14" s="227"/>
      <c r="Q14" s="280"/>
      <c r="R14" s="281"/>
      <c r="S14" s="281"/>
      <c r="T14" s="281"/>
      <c r="U14" s="281"/>
      <c r="V14" s="169"/>
      <c r="W14" s="232"/>
      <c r="X14" s="232"/>
      <c r="Y14" s="232"/>
      <c r="Z14" s="232"/>
      <c r="AA14" s="232"/>
      <c r="AB14" s="232"/>
      <c r="AC14" s="233"/>
    </row>
    <row r="15" spans="1:29" ht="22.5" customHeight="1" x14ac:dyDescent="0.4">
      <c r="A15" s="83"/>
      <c r="B15" s="238" t="s">
        <v>344</v>
      </c>
      <c r="C15" s="227"/>
      <c r="D15" s="287" t="str">
        <f>IF(入力!C14="","",入力!C14)</f>
        <v/>
      </c>
      <c r="E15" s="287"/>
      <c r="F15" s="287"/>
      <c r="G15" s="287"/>
      <c r="H15" s="287"/>
      <c r="I15" s="287"/>
      <c r="J15" s="287"/>
      <c r="K15" s="228" t="s">
        <v>360</v>
      </c>
      <c r="L15" s="228"/>
      <c r="M15" s="286" t="s">
        <v>415</v>
      </c>
      <c r="N15" s="286"/>
      <c r="O15" s="286"/>
      <c r="P15" s="286"/>
      <c r="Q15" s="287" t="str">
        <f>IF(入力!C16="","",入力!C16)</f>
        <v/>
      </c>
      <c r="R15" s="287"/>
      <c r="S15" s="287"/>
      <c r="T15" s="287"/>
      <c r="U15" s="287"/>
      <c r="V15" s="287"/>
      <c r="W15" s="232"/>
      <c r="X15" s="232"/>
      <c r="Y15" s="232"/>
      <c r="Z15" s="232"/>
      <c r="AA15" s="232"/>
      <c r="AB15" s="232"/>
      <c r="AC15" s="233"/>
    </row>
    <row r="16" spans="1:29" ht="22.5" customHeight="1" x14ac:dyDescent="0.4">
      <c r="A16" s="83"/>
      <c r="B16" s="282" t="s">
        <v>414</v>
      </c>
      <c r="C16" s="227" t="s">
        <v>418</v>
      </c>
      <c r="D16" s="227"/>
      <c r="E16" s="227"/>
      <c r="F16" s="227"/>
      <c r="G16" s="227"/>
      <c r="H16" s="228" t="str">
        <f>IF(入力!C18="","",入力!C18)</f>
        <v/>
      </c>
      <c r="I16" s="228"/>
      <c r="J16" s="228"/>
      <c r="K16" s="228"/>
      <c r="L16" s="228"/>
      <c r="M16" s="228"/>
      <c r="N16" s="228"/>
      <c r="O16" s="228"/>
      <c r="P16" s="275" t="s">
        <v>432</v>
      </c>
      <c r="Q16" s="275"/>
      <c r="R16" s="275"/>
      <c r="S16" s="275"/>
      <c r="T16" s="228" t="e">
        <f>IF(入力!C17="","",入力!C17)</f>
        <v>#N/A</v>
      </c>
      <c r="U16" s="228"/>
      <c r="V16" s="228"/>
      <c r="W16" s="232"/>
      <c r="X16" s="232"/>
      <c r="Y16" s="232"/>
      <c r="Z16" s="232"/>
      <c r="AA16" s="232"/>
      <c r="AB16" s="232"/>
      <c r="AC16" s="233"/>
    </row>
    <row r="17" spans="1:29" ht="22.5" customHeight="1" x14ac:dyDescent="0.4">
      <c r="A17" s="83"/>
      <c r="B17" s="282"/>
      <c r="C17" s="227" t="s">
        <v>419</v>
      </c>
      <c r="D17" s="227"/>
      <c r="E17" s="227"/>
      <c r="F17" s="227"/>
      <c r="G17" s="227"/>
      <c r="H17" s="234" t="str">
        <f>IF(入力!C19="","",入力!C19&amp;入力!C20)</f>
        <v/>
      </c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5"/>
    </row>
    <row r="18" spans="1:29" ht="22.5" customHeight="1" x14ac:dyDescent="0.4">
      <c r="A18" s="83"/>
      <c r="B18" s="282"/>
      <c r="C18" s="227" t="s">
        <v>420</v>
      </c>
      <c r="D18" s="227"/>
      <c r="E18" s="227"/>
      <c r="F18" s="227"/>
      <c r="G18" s="227"/>
      <c r="H18" s="234" t="str">
        <f>IF(入力!C21="","",入力!C21)</f>
        <v/>
      </c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5"/>
    </row>
    <row r="19" spans="1:29" ht="22.5" customHeight="1" x14ac:dyDescent="0.4">
      <c r="A19" s="83"/>
      <c r="B19" s="282"/>
      <c r="C19" s="227" t="s">
        <v>345</v>
      </c>
      <c r="D19" s="227"/>
      <c r="E19" s="227"/>
      <c r="F19" s="227"/>
      <c r="G19" s="227"/>
      <c r="H19" s="228" t="str">
        <f>IF(入力!C22="","",入力!C22)</f>
        <v/>
      </c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7" t="s">
        <v>416</v>
      </c>
      <c r="T19" s="227"/>
      <c r="U19" s="227"/>
      <c r="V19" s="228" t="str">
        <f>IF(入力!C23="","",入力!C23)</f>
        <v/>
      </c>
      <c r="W19" s="228"/>
      <c r="X19" s="228"/>
      <c r="Y19" s="228"/>
      <c r="Z19" s="228"/>
      <c r="AA19" s="228"/>
      <c r="AB19" s="228"/>
      <c r="AC19" s="229"/>
    </row>
    <row r="20" spans="1:29" ht="22.5" customHeight="1" x14ac:dyDescent="0.4">
      <c r="A20" s="83"/>
      <c r="B20" s="282"/>
      <c r="C20" s="227" t="s">
        <v>417</v>
      </c>
      <c r="D20" s="227"/>
      <c r="E20" s="227"/>
      <c r="F20" s="227"/>
      <c r="G20" s="227"/>
      <c r="H20" s="234" t="str">
        <f>IF(入力!C24="","",入力!C24)</f>
        <v/>
      </c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5"/>
    </row>
    <row r="21" spans="1:29" ht="22.5" customHeight="1" x14ac:dyDescent="0.4">
      <c r="A21" s="83"/>
      <c r="B21" s="282" t="s">
        <v>346</v>
      </c>
      <c r="C21" s="227" t="s">
        <v>347</v>
      </c>
      <c r="D21" s="227"/>
      <c r="E21" s="227"/>
      <c r="F21" s="227"/>
      <c r="G21" s="227"/>
      <c r="H21" s="234" t="str">
        <f>IF(入力!C27="","",入力!C27)</f>
        <v/>
      </c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5"/>
    </row>
    <row r="22" spans="1:29" ht="22.5" customHeight="1" x14ac:dyDescent="0.4">
      <c r="A22" s="83"/>
      <c r="B22" s="282"/>
      <c r="C22" s="227" t="s">
        <v>64</v>
      </c>
      <c r="D22" s="227"/>
      <c r="E22" s="227"/>
      <c r="F22" s="227"/>
      <c r="G22" s="227"/>
      <c r="H22" s="228" t="e">
        <f>IF(入力!C26="","",入力!C26)</f>
        <v>#N/A</v>
      </c>
      <c r="I22" s="228"/>
      <c r="J22" s="228"/>
      <c r="K22" s="228"/>
      <c r="L22" s="228"/>
      <c r="M22" s="227" t="s">
        <v>443</v>
      </c>
      <c r="N22" s="227"/>
      <c r="O22" s="227"/>
      <c r="P22" s="227"/>
      <c r="Q22" s="228" t="str">
        <f>IF(入力!C25="","",入力!C25)</f>
        <v/>
      </c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9"/>
    </row>
    <row r="23" spans="1:29" ht="22.5" customHeight="1" x14ac:dyDescent="0.4">
      <c r="A23" s="83"/>
      <c r="B23" s="282"/>
      <c r="C23" s="227" t="s">
        <v>418</v>
      </c>
      <c r="D23" s="227"/>
      <c r="E23" s="227"/>
      <c r="F23" s="227"/>
      <c r="G23" s="227"/>
      <c r="H23" s="215" t="str">
        <f>IF(入力!C29="","",入力!C29)</f>
        <v/>
      </c>
      <c r="I23" s="216"/>
      <c r="J23" s="216"/>
      <c r="K23" s="216"/>
      <c r="L23" s="216"/>
      <c r="M23" s="216"/>
      <c r="N23" s="216"/>
      <c r="O23" s="217"/>
      <c r="P23" s="218" t="s">
        <v>112</v>
      </c>
      <c r="Q23" s="219"/>
      <c r="R23" s="219"/>
      <c r="S23" s="220"/>
      <c r="T23" s="215" t="e">
        <f>IF(入力!C28="","",入力!C28)</f>
        <v>#N/A</v>
      </c>
      <c r="U23" s="216"/>
      <c r="V23" s="217"/>
      <c r="W23" s="215"/>
      <c r="X23" s="216"/>
      <c r="Y23" s="216"/>
      <c r="Z23" s="216"/>
      <c r="AA23" s="216"/>
      <c r="AB23" s="216"/>
      <c r="AC23" s="274"/>
    </row>
    <row r="24" spans="1:29" ht="22.5" customHeight="1" x14ac:dyDescent="0.4">
      <c r="A24" s="83"/>
      <c r="B24" s="282"/>
      <c r="C24" s="227" t="s">
        <v>419</v>
      </c>
      <c r="D24" s="227"/>
      <c r="E24" s="227"/>
      <c r="F24" s="227"/>
      <c r="G24" s="227"/>
      <c r="H24" s="234" t="str">
        <f>IF(入力!C30="","",入力!C30&amp;入力!C31)</f>
        <v/>
      </c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5"/>
    </row>
    <row r="25" spans="1:29" ht="22.5" customHeight="1" x14ac:dyDescent="0.4">
      <c r="A25" s="83"/>
      <c r="B25" s="282"/>
      <c r="C25" s="227" t="s">
        <v>420</v>
      </c>
      <c r="D25" s="227"/>
      <c r="E25" s="227"/>
      <c r="F25" s="227"/>
      <c r="G25" s="227"/>
      <c r="H25" s="234" t="str">
        <f>IF(入力!C32="","",入力!C32)</f>
        <v/>
      </c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5"/>
    </row>
    <row r="26" spans="1:29" ht="22.5" customHeight="1" x14ac:dyDescent="0.4">
      <c r="A26" s="83"/>
      <c r="B26" s="282"/>
      <c r="C26" s="227" t="s">
        <v>345</v>
      </c>
      <c r="D26" s="227"/>
      <c r="E26" s="227"/>
      <c r="F26" s="227"/>
      <c r="G26" s="227"/>
      <c r="H26" s="234" t="str">
        <f>IF(入力!C33="","",入力!C33)</f>
        <v/>
      </c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5"/>
    </row>
    <row r="27" spans="1:29" ht="22.5" customHeight="1" x14ac:dyDescent="0.4">
      <c r="A27" s="83"/>
      <c r="B27" s="282"/>
      <c r="C27" s="227" t="s">
        <v>417</v>
      </c>
      <c r="D27" s="227"/>
      <c r="E27" s="227"/>
      <c r="F27" s="227"/>
      <c r="G27" s="227"/>
      <c r="H27" s="234" t="str">
        <f>IF(入力!C34="","",入力!C34)</f>
        <v/>
      </c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5"/>
    </row>
    <row r="28" spans="1:29" ht="20.25" customHeight="1" x14ac:dyDescent="0.4">
      <c r="A28" s="83"/>
      <c r="B28" s="238" t="s">
        <v>348</v>
      </c>
      <c r="C28" s="227"/>
      <c r="D28" s="227" t="s">
        <v>349</v>
      </c>
      <c r="E28" s="227"/>
      <c r="F28" s="227"/>
      <c r="G28" s="227"/>
      <c r="H28" s="227"/>
      <c r="I28" s="227"/>
      <c r="J28" s="227"/>
      <c r="K28" s="227"/>
      <c r="L28" s="227"/>
      <c r="M28" s="227"/>
      <c r="N28" s="227" t="s">
        <v>357</v>
      </c>
      <c r="O28" s="227"/>
      <c r="P28" s="227"/>
      <c r="Q28" s="227"/>
      <c r="R28" s="227"/>
      <c r="S28" s="227"/>
      <c r="T28" s="227"/>
      <c r="U28" s="227"/>
      <c r="V28" s="227" t="s">
        <v>438</v>
      </c>
      <c r="W28" s="227"/>
      <c r="X28" s="227"/>
      <c r="Y28" s="227"/>
      <c r="Z28" s="227"/>
      <c r="AA28" s="227"/>
      <c r="AB28" s="227"/>
      <c r="AC28" s="273"/>
    </row>
    <row r="29" spans="1:29" ht="22.5" customHeight="1" x14ac:dyDescent="0.4">
      <c r="A29" s="83"/>
      <c r="B29" s="238"/>
      <c r="C29" s="227"/>
      <c r="D29" s="228" t="str">
        <f>IF(入力!C35="","",入力!C35)</f>
        <v/>
      </c>
      <c r="E29" s="228"/>
      <c r="F29" s="228"/>
      <c r="G29" s="228"/>
      <c r="H29" s="228"/>
      <c r="I29" s="228"/>
      <c r="J29" s="228"/>
      <c r="K29" s="228"/>
      <c r="L29" s="228"/>
      <c r="M29" s="228"/>
      <c r="N29" s="228" t="str">
        <f>IF(入力!C36="","",入力!C36)</f>
        <v/>
      </c>
      <c r="O29" s="228"/>
      <c r="P29" s="228"/>
      <c r="Q29" s="228"/>
      <c r="R29" s="228"/>
      <c r="S29" s="228"/>
      <c r="T29" s="228"/>
      <c r="U29" s="228"/>
      <c r="V29" s="147" t="s">
        <v>436</v>
      </c>
      <c r="W29" s="215" t="str">
        <f>IF(入力!C37="","",入力!C37)</f>
        <v/>
      </c>
      <c r="X29" s="216"/>
      <c r="Y29" s="216"/>
      <c r="Z29" s="170" t="s">
        <v>423</v>
      </c>
      <c r="AA29" s="216" t="str">
        <f>IF(入力!C38="","",入力!C38)</f>
        <v/>
      </c>
      <c r="AB29" s="216"/>
      <c r="AC29" s="171" t="s">
        <v>356</v>
      </c>
    </row>
    <row r="30" spans="1:29" ht="22.5" customHeight="1" x14ac:dyDescent="0.4">
      <c r="A30" s="83"/>
      <c r="B30" s="238"/>
      <c r="C30" s="227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147" t="s">
        <v>437</v>
      </c>
      <c r="W30" s="215" t="str">
        <f>IF(入力!C39="","",入力!C39)</f>
        <v/>
      </c>
      <c r="X30" s="216"/>
      <c r="Y30" s="216"/>
      <c r="Z30" s="170" t="s">
        <v>423</v>
      </c>
      <c r="AA30" s="216" t="str">
        <f>IF(入力!C40="","",入力!C40)</f>
        <v/>
      </c>
      <c r="AB30" s="216"/>
      <c r="AC30" s="171" t="s">
        <v>356</v>
      </c>
    </row>
    <row r="31" spans="1:29" ht="20.25" customHeight="1" x14ac:dyDescent="0.4">
      <c r="A31" s="83"/>
      <c r="B31" s="238" t="s">
        <v>410</v>
      </c>
      <c r="C31" s="227"/>
      <c r="D31" s="227" t="s">
        <v>87</v>
      </c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 t="s">
        <v>439</v>
      </c>
      <c r="W31" s="227"/>
      <c r="X31" s="227"/>
      <c r="Y31" s="227"/>
      <c r="Z31" s="227"/>
      <c r="AA31" s="227"/>
      <c r="AB31" s="227"/>
      <c r="AC31" s="273"/>
    </row>
    <row r="32" spans="1:29" ht="4.5" customHeight="1" x14ac:dyDescent="0.4">
      <c r="A32" s="83"/>
      <c r="B32" s="238"/>
      <c r="C32" s="227"/>
      <c r="D32" s="227" t="s">
        <v>83</v>
      </c>
      <c r="E32" s="227"/>
      <c r="F32" s="227"/>
      <c r="G32" s="227"/>
      <c r="H32" s="155"/>
      <c r="I32" s="156"/>
      <c r="J32" s="277" t="s">
        <v>433</v>
      </c>
      <c r="K32" s="277"/>
      <c r="L32" s="156"/>
      <c r="M32" s="283" t="s">
        <v>434</v>
      </c>
      <c r="N32" s="293"/>
      <c r="O32" s="275" t="s">
        <v>435</v>
      </c>
      <c r="P32" s="275"/>
      <c r="Q32" s="275"/>
      <c r="R32" s="228" t="str">
        <f>IF(入力!C45="","",入力!C45)</f>
        <v/>
      </c>
      <c r="S32" s="228"/>
      <c r="T32" s="228"/>
      <c r="U32" s="228"/>
      <c r="V32" s="275" t="s">
        <v>440</v>
      </c>
      <c r="W32" s="215" t="str">
        <f>IF(入力!C46="","",入力!C46)</f>
        <v/>
      </c>
      <c r="X32" s="216"/>
      <c r="Y32" s="216"/>
      <c r="Z32" s="216" t="s">
        <v>423</v>
      </c>
      <c r="AA32" s="216" t="str">
        <f>IF(入力!C47="","",入力!C47)</f>
        <v/>
      </c>
      <c r="AB32" s="216"/>
      <c r="AC32" s="274" t="s">
        <v>355</v>
      </c>
    </row>
    <row r="33" spans="1:29" ht="10.5" customHeight="1" x14ac:dyDescent="0.4">
      <c r="A33" s="83"/>
      <c r="B33" s="238"/>
      <c r="C33" s="227"/>
      <c r="D33" s="227"/>
      <c r="E33" s="227"/>
      <c r="F33" s="227"/>
      <c r="G33" s="227"/>
      <c r="H33" s="157"/>
      <c r="I33" s="59"/>
      <c r="J33" s="279"/>
      <c r="K33" s="279"/>
      <c r="L33" s="59"/>
      <c r="M33" s="284"/>
      <c r="N33" s="294"/>
      <c r="O33" s="275"/>
      <c r="P33" s="275"/>
      <c r="Q33" s="275"/>
      <c r="R33" s="228"/>
      <c r="S33" s="228"/>
      <c r="T33" s="228"/>
      <c r="U33" s="228"/>
      <c r="V33" s="275"/>
      <c r="W33" s="215"/>
      <c r="X33" s="216"/>
      <c r="Y33" s="216"/>
      <c r="Z33" s="216"/>
      <c r="AA33" s="216"/>
      <c r="AB33" s="216"/>
      <c r="AC33" s="274"/>
    </row>
    <row r="34" spans="1:29" ht="4.5" customHeight="1" x14ac:dyDescent="0.4">
      <c r="A34" s="83"/>
      <c r="B34" s="238"/>
      <c r="C34" s="227"/>
      <c r="D34" s="227"/>
      <c r="E34" s="227"/>
      <c r="F34" s="227"/>
      <c r="G34" s="227"/>
      <c r="H34" s="158"/>
      <c r="I34" s="159"/>
      <c r="J34" s="281"/>
      <c r="K34" s="281"/>
      <c r="L34" s="159"/>
      <c r="M34" s="285"/>
      <c r="N34" s="295"/>
      <c r="O34" s="275"/>
      <c r="P34" s="275"/>
      <c r="Q34" s="275"/>
      <c r="R34" s="228"/>
      <c r="S34" s="228"/>
      <c r="T34" s="228"/>
      <c r="U34" s="228"/>
      <c r="V34" s="275"/>
      <c r="W34" s="215"/>
      <c r="X34" s="216"/>
      <c r="Y34" s="216"/>
      <c r="Z34" s="216"/>
      <c r="AA34" s="216"/>
      <c r="AB34" s="216"/>
      <c r="AC34" s="274"/>
    </row>
    <row r="35" spans="1:29" ht="35.25" customHeight="1" x14ac:dyDescent="0.4">
      <c r="A35" s="83"/>
      <c r="B35" s="238"/>
      <c r="C35" s="227"/>
      <c r="D35" s="292" t="s">
        <v>422</v>
      </c>
      <c r="E35" s="292"/>
      <c r="F35" s="292"/>
      <c r="G35" s="292"/>
      <c r="H35" s="228" t="str">
        <f>IF(入力!C48="","",入力!C48)</f>
        <v/>
      </c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147" t="s">
        <v>440</v>
      </c>
      <c r="W35" s="215" t="str">
        <f>IF(入力!C50="","",入力!C50)</f>
        <v/>
      </c>
      <c r="X35" s="216"/>
      <c r="Y35" s="216"/>
      <c r="Z35" s="170" t="s">
        <v>423</v>
      </c>
      <c r="AA35" s="216" t="str">
        <f>IF(入力!C52="","",入力!C52)</f>
        <v/>
      </c>
      <c r="AB35" s="216"/>
      <c r="AC35" s="171" t="s">
        <v>355</v>
      </c>
    </row>
    <row r="36" spans="1:29" ht="22.5" customHeight="1" x14ac:dyDescent="0.4">
      <c r="A36" s="83"/>
      <c r="B36" s="238" t="s">
        <v>350</v>
      </c>
      <c r="C36" s="227"/>
      <c r="D36" s="227" t="s">
        <v>351</v>
      </c>
      <c r="E36" s="227"/>
      <c r="F36" s="227"/>
      <c r="G36" s="227"/>
      <c r="H36" s="265" t="str">
        <f>IF(入力!C57="","",入力!C57)</f>
        <v/>
      </c>
      <c r="I36" s="265"/>
      <c r="J36" s="265"/>
      <c r="K36" s="265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5"/>
    </row>
    <row r="37" spans="1:29" ht="22.5" customHeight="1" x14ac:dyDescent="0.4">
      <c r="A37" s="83"/>
      <c r="B37" s="238"/>
      <c r="C37" s="227"/>
      <c r="D37" s="227" t="s">
        <v>352</v>
      </c>
      <c r="E37" s="227"/>
      <c r="F37" s="227"/>
      <c r="G37" s="227"/>
      <c r="H37" s="234" t="str">
        <f>IF(入力!C59="","",入力!C59)</f>
        <v/>
      </c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5"/>
    </row>
    <row r="38" spans="1:29" ht="4.5" customHeight="1" x14ac:dyDescent="0.4">
      <c r="A38" s="83"/>
      <c r="B38" s="238"/>
      <c r="C38" s="227"/>
      <c r="D38" s="227" t="s">
        <v>88</v>
      </c>
      <c r="E38" s="227"/>
      <c r="F38" s="227"/>
      <c r="G38" s="227"/>
      <c r="H38" s="148"/>
      <c r="I38" s="149"/>
      <c r="J38" s="149"/>
      <c r="K38" s="149"/>
      <c r="L38" s="149"/>
      <c r="M38" s="149"/>
      <c r="N38" s="283" t="s">
        <v>428</v>
      </c>
      <c r="O38" s="283"/>
      <c r="P38" s="283"/>
      <c r="Q38" s="283"/>
      <c r="R38" s="149"/>
      <c r="S38" s="149"/>
      <c r="T38" s="149"/>
      <c r="U38" s="283" t="s">
        <v>429</v>
      </c>
      <c r="V38" s="283"/>
      <c r="W38" s="283"/>
      <c r="X38" s="283"/>
      <c r="Y38" s="149"/>
      <c r="Z38" s="149"/>
      <c r="AA38" s="149"/>
      <c r="AB38" s="149"/>
      <c r="AC38" s="150"/>
    </row>
    <row r="39" spans="1:29" ht="11.25" customHeight="1" x14ac:dyDescent="0.4">
      <c r="A39" s="83"/>
      <c r="B39" s="238"/>
      <c r="C39" s="227"/>
      <c r="D39" s="227"/>
      <c r="E39" s="227"/>
      <c r="F39" s="227"/>
      <c r="G39" s="227"/>
      <c r="H39" s="151"/>
      <c r="I39" s="79"/>
      <c r="J39" s="79"/>
      <c r="K39" s="79"/>
      <c r="L39" s="79"/>
      <c r="M39" s="58"/>
      <c r="N39" s="284"/>
      <c r="O39" s="284"/>
      <c r="P39" s="284"/>
      <c r="Q39" s="284"/>
      <c r="R39" s="79"/>
      <c r="S39" s="79"/>
      <c r="T39" s="58"/>
      <c r="U39" s="284"/>
      <c r="V39" s="284"/>
      <c r="W39" s="284"/>
      <c r="X39" s="284"/>
      <c r="Y39" s="79"/>
      <c r="Z39" s="79"/>
      <c r="AA39" s="79"/>
      <c r="AB39" s="79"/>
      <c r="AC39" s="80"/>
    </row>
    <row r="40" spans="1:29" ht="4.5" customHeight="1" x14ac:dyDescent="0.4">
      <c r="A40" s="83"/>
      <c r="B40" s="238"/>
      <c r="C40" s="227"/>
      <c r="D40" s="227"/>
      <c r="E40" s="227"/>
      <c r="F40" s="227"/>
      <c r="G40" s="227"/>
      <c r="H40" s="152"/>
      <c r="I40" s="153"/>
      <c r="J40" s="153"/>
      <c r="K40" s="153"/>
      <c r="L40" s="153"/>
      <c r="M40" s="153"/>
      <c r="N40" s="285"/>
      <c r="O40" s="285"/>
      <c r="P40" s="285"/>
      <c r="Q40" s="285"/>
      <c r="R40" s="153"/>
      <c r="S40" s="153"/>
      <c r="T40" s="153"/>
      <c r="U40" s="285"/>
      <c r="V40" s="285"/>
      <c r="W40" s="285"/>
      <c r="X40" s="285"/>
      <c r="Y40" s="153"/>
      <c r="Z40" s="153"/>
      <c r="AA40" s="153"/>
      <c r="AB40" s="153"/>
      <c r="AC40" s="154"/>
    </row>
    <row r="41" spans="1:29" ht="4.5" customHeight="1" x14ac:dyDescent="0.4">
      <c r="A41" s="83"/>
      <c r="B41" s="288" t="s">
        <v>421</v>
      </c>
      <c r="C41" s="289"/>
      <c r="D41" s="227" t="s">
        <v>476</v>
      </c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148"/>
      <c r="T41" s="160"/>
      <c r="U41" s="266" t="s">
        <v>430</v>
      </c>
      <c r="V41" s="266"/>
      <c r="W41" s="266"/>
      <c r="X41" s="160"/>
      <c r="Y41" s="266" t="s">
        <v>431</v>
      </c>
      <c r="Z41" s="266"/>
      <c r="AA41" s="266"/>
      <c r="AB41" s="266"/>
      <c r="AC41" s="267"/>
    </row>
    <row r="42" spans="1:29" ht="11.25" customHeight="1" x14ac:dyDescent="0.4">
      <c r="A42" s="83"/>
      <c r="B42" s="288"/>
      <c r="C42" s="289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151"/>
      <c r="T42" s="59"/>
      <c r="U42" s="225"/>
      <c r="V42" s="225"/>
      <c r="W42" s="225"/>
      <c r="X42" s="59"/>
      <c r="Y42" s="225"/>
      <c r="Z42" s="225"/>
      <c r="AA42" s="225"/>
      <c r="AB42" s="225"/>
      <c r="AC42" s="226"/>
    </row>
    <row r="43" spans="1:29" ht="4.5" customHeight="1" x14ac:dyDescent="0.4">
      <c r="A43" s="83"/>
      <c r="B43" s="288"/>
      <c r="C43" s="289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152"/>
      <c r="T43" s="159"/>
      <c r="U43" s="268"/>
      <c r="V43" s="268"/>
      <c r="W43" s="268"/>
      <c r="X43" s="159"/>
      <c r="Y43" s="268"/>
      <c r="Z43" s="268"/>
      <c r="AA43" s="268"/>
      <c r="AB43" s="268"/>
      <c r="AC43" s="269"/>
    </row>
    <row r="44" spans="1:29" ht="4.5" customHeight="1" x14ac:dyDescent="0.4">
      <c r="A44" s="83"/>
      <c r="B44" s="288"/>
      <c r="C44" s="289"/>
      <c r="D44" s="227" t="s">
        <v>477</v>
      </c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148"/>
      <c r="T44" s="156"/>
      <c r="U44" s="266" t="s">
        <v>430</v>
      </c>
      <c r="V44" s="266"/>
      <c r="W44" s="266"/>
      <c r="X44" s="156"/>
      <c r="Y44" s="266" t="s">
        <v>431</v>
      </c>
      <c r="Z44" s="266"/>
      <c r="AA44" s="266"/>
      <c r="AB44" s="266"/>
      <c r="AC44" s="267"/>
    </row>
    <row r="45" spans="1:29" ht="11.25" customHeight="1" x14ac:dyDescent="0.4">
      <c r="A45" s="83"/>
      <c r="B45" s="288"/>
      <c r="C45" s="289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151"/>
      <c r="T45" s="59"/>
      <c r="U45" s="225"/>
      <c r="V45" s="225"/>
      <c r="W45" s="225"/>
      <c r="X45" s="59"/>
      <c r="Y45" s="225"/>
      <c r="Z45" s="225"/>
      <c r="AA45" s="225"/>
      <c r="AB45" s="225"/>
      <c r="AC45" s="226"/>
    </row>
    <row r="46" spans="1:29" ht="4.5" customHeight="1" thickBot="1" x14ac:dyDescent="0.45">
      <c r="A46" s="83"/>
      <c r="B46" s="290"/>
      <c r="C46" s="291"/>
      <c r="D46" s="272"/>
      <c r="E46" s="272"/>
      <c r="F46" s="272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  <c r="R46" s="272"/>
      <c r="S46" s="161"/>
      <c r="T46" s="82"/>
      <c r="U46" s="270"/>
      <c r="V46" s="270"/>
      <c r="W46" s="270"/>
      <c r="X46" s="82"/>
      <c r="Y46" s="270"/>
      <c r="Z46" s="270"/>
      <c r="AA46" s="270"/>
      <c r="AB46" s="270"/>
      <c r="AC46" s="271"/>
    </row>
    <row r="47" spans="1:29" ht="19.5" thickTop="1" x14ac:dyDescent="0.4"/>
  </sheetData>
  <sheetProtection sheet="1" objects="1" scenarios="1"/>
  <mergeCells count="102">
    <mergeCell ref="W30:Y30"/>
    <mergeCell ref="V31:AC31"/>
    <mergeCell ref="D31:U31"/>
    <mergeCell ref="Z32:Z34"/>
    <mergeCell ref="AC32:AC34"/>
    <mergeCell ref="V32:V34"/>
    <mergeCell ref="H35:U35"/>
    <mergeCell ref="J32:K34"/>
    <mergeCell ref="M32:N34"/>
    <mergeCell ref="O32:Q34"/>
    <mergeCell ref="R32:U34"/>
    <mergeCell ref="AA32:AB34"/>
    <mergeCell ref="B41:C46"/>
    <mergeCell ref="H17:AC17"/>
    <mergeCell ref="H24:AC24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V19:AC19"/>
    <mergeCell ref="B21:B27"/>
    <mergeCell ref="N38:Q40"/>
    <mergeCell ref="U38:X40"/>
    <mergeCell ref="AA29:AB29"/>
    <mergeCell ref="AA30:AB30"/>
    <mergeCell ref="B28:C30"/>
    <mergeCell ref="B31:C35"/>
    <mergeCell ref="B36:C40"/>
    <mergeCell ref="C27:G27"/>
    <mergeCell ref="D35:G35"/>
    <mergeCell ref="P16:S16"/>
    <mergeCell ref="M12:P14"/>
    <mergeCell ref="C16:G16"/>
    <mergeCell ref="S19:U19"/>
    <mergeCell ref="K15:L15"/>
    <mergeCell ref="B15:C15"/>
    <mergeCell ref="B12:C14"/>
    <mergeCell ref="Q12:S14"/>
    <mergeCell ref="T12:U14"/>
    <mergeCell ref="B16:B20"/>
    <mergeCell ref="F12:F14"/>
    <mergeCell ref="H12:I14"/>
    <mergeCell ref="H19:R19"/>
    <mergeCell ref="H16:O16"/>
    <mergeCell ref="M15:P15"/>
    <mergeCell ref="D15:J15"/>
    <mergeCell ref="Q15:V15"/>
    <mergeCell ref="T16:V16"/>
    <mergeCell ref="H36:AC36"/>
    <mergeCell ref="H37:AC37"/>
    <mergeCell ref="Y41:AC43"/>
    <mergeCell ref="Y44:AC46"/>
    <mergeCell ref="U44:W46"/>
    <mergeCell ref="U41:W43"/>
    <mergeCell ref="H25:AC25"/>
    <mergeCell ref="H26:AC26"/>
    <mergeCell ref="H27:AC27"/>
    <mergeCell ref="D41:R43"/>
    <mergeCell ref="D44:R46"/>
    <mergeCell ref="W32:Y34"/>
    <mergeCell ref="D36:G36"/>
    <mergeCell ref="D37:G37"/>
    <mergeCell ref="D38:G40"/>
    <mergeCell ref="W35:Y35"/>
    <mergeCell ref="AA35:AB35"/>
    <mergeCell ref="V28:AC28"/>
    <mergeCell ref="D28:M28"/>
    <mergeCell ref="D29:M30"/>
    <mergeCell ref="N29:U30"/>
    <mergeCell ref="N28:U28"/>
    <mergeCell ref="D32:G34"/>
    <mergeCell ref="W29:Y29"/>
    <mergeCell ref="T23:V23"/>
    <mergeCell ref="P23:S23"/>
    <mergeCell ref="H23:O23"/>
    <mergeCell ref="W1:AC1"/>
    <mergeCell ref="B3:AC3"/>
    <mergeCell ref="Y6:Z6"/>
    <mergeCell ref="Y8:Z8"/>
    <mergeCell ref="AB6:AC6"/>
    <mergeCell ref="AB8:AC8"/>
    <mergeCell ref="M22:P22"/>
    <mergeCell ref="Q22:AC22"/>
    <mergeCell ref="H22:L22"/>
    <mergeCell ref="W10:AC16"/>
    <mergeCell ref="H21:AC21"/>
    <mergeCell ref="B10:C10"/>
    <mergeCell ref="B11:C11"/>
    <mergeCell ref="B5:E9"/>
    <mergeCell ref="N5:S9"/>
    <mergeCell ref="F5:M9"/>
    <mergeCell ref="D10:V10"/>
    <mergeCell ref="D11:V11"/>
    <mergeCell ref="W23:AC23"/>
    <mergeCell ref="H18:AC18"/>
    <mergeCell ref="H20:AC20"/>
  </mergeCells>
  <phoneticPr fontId="7"/>
  <printOptions horizontalCentered="1"/>
  <pageMargins left="0.59055118110236227" right="0.59055118110236227" top="0.78740157480314965" bottom="0.59055118110236227" header="0" footer="0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7FC99159-F9FB-490E-8EE1-46295EB06A97}">
            <xm:f>入力!$C$13="男"</xm:f>
            <x14:dxf>
              <fill>
                <patternFill>
                  <bgColor theme="1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6" id="{8E00C121-0875-41F4-A9D9-284EBB1EE96B}">
            <xm:f>入力!$C$13="女"</xm:f>
            <x14:dxf>
              <fill>
                <patternFill>
                  <bgColor theme="1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5" id="{AEE90F43-BE92-4183-8ECE-109242366E07}">
            <xm:f>入力!$C$44="あり"</xm:f>
            <x14:dxf>
              <fill>
                <patternFill>
                  <bgColor theme="1"/>
                </pattern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4" id="{FFFCDBA1-B0AF-4EEF-B73A-03B0D6EB7E23}">
            <xm:f>入力!$C$44="なし"</xm:f>
            <x14:dxf>
              <fill>
                <patternFill>
                  <bgColor theme="1"/>
                </pattern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13" id="{4915F501-76F9-40BE-8C2A-3F8EB2F8ECCB}">
            <xm:f>入力!$C$58="受験手数料① 19,000円"</xm:f>
            <x14:dxf>
              <fill>
                <patternFill>
                  <bgColor theme="1"/>
                </pattern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12" id="{4FA9AFB9-58C7-4617-9C6B-395EEBC6C707}">
            <xm:f>入力!$C$58="受験手数料② 16,000円"</xm:f>
            <x14:dxf>
              <fill>
                <patternFill>
                  <bgColor theme="1"/>
                </patternFill>
              </fill>
            </x14:dxf>
          </x14:cfRule>
          <xm:sqref>T39</xm:sqref>
        </x14:conditionalFormatting>
        <x14:conditionalFormatting xmlns:xm="http://schemas.microsoft.com/office/excel/2006/main">
          <x14:cfRule type="expression" priority="11" id="{D02E48DE-3F42-4B11-972A-384EF20AF7F3}">
            <xm:f>入力!$C$63="参加可能"</xm:f>
            <x14:dxf>
              <fill>
                <patternFill>
                  <bgColor theme="1"/>
                </patternFill>
              </fill>
            </x14:dxf>
          </x14:cfRule>
          <xm:sqref>T42</xm:sqref>
        </x14:conditionalFormatting>
        <x14:conditionalFormatting xmlns:xm="http://schemas.microsoft.com/office/excel/2006/main">
          <x14:cfRule type="expression" priority="10" id="{DB63FDAF-31D5-4BE7-B86E-50B3841A3F2E}">
            <xm:f>入力!$C$64="参加可能"</xm:f>
            <x14:dxf>
              <fill>
                <patternFill>
                  <bgColor theme="1"/>
                </patternFill>
              </fill>
            </x14:dxf>
          </x14:cfRule>
          <xm:sqref>T45</xm:sqref>
        </x14:conditionalFormatting>
        <x14:conditionalFormatting xmlns:xm="http://schemas.microsoft.com/office/excel/2006/main">
          <x14:cfRule type="expression" priority="3" id="{4A0701FA-3722-4979-BCDF-37E048193057}">
            <xm:f>入力!$C$8="北海道"</xm:f>
            <x14:dxf>
              <fill>
                <patternFill>
                  <bgColor theme="1"/>
                </patternFill>
              </fill>
            </x14:dxf>
          </x14:cfRule>
          <xm:sqref>U6</xm:sqref>
        </x14:conditionalFormatting>
        <x14:conditionalFormatting xmlns:xm="http://schemas.microsoft.com/office/excel/2006/main">
          <x14:cfRule type="expression" priority="1" id="{EA45F49A-57B6-4AD8-988F-8BEAE0AB36CC}">
            <xm:f>入力!$C$8="名古屋"</xm:f>
            <x14:dxf>
              <fill>
                <patternFill>
                  <bgColor theme="1"/>
                </patternFill>
              </fill>
            </x14:dxf>
          </x14:cfRule>
          <x14:cfRule type="expression" priority="2" id="{9E9461C4-D4AD-45EA-9BCA-08D356E42C7F}">
            <xm:f>入力!$C$8="名古屋"</xm:f>
            <x14:dxf/>
          </x14:cfRule>
          <xm:sqref>U8</xm:sqref>
        </x14:conditionalFormatting>
        <x14:conditionalFormatting xmlns:xm="http://schemas.microsoft.com/office/excel/2006/main">
          <x14:cfRule type="expression" priority="21" id="{1B431B5D-FA1C-4361-B10B-8FDCE94B3B7C}">
            <xm:f>入力!$C$8="仙台"</xm:f>
            <x14:dxf>
              <fill>
                <patternFill>
                  <bgColor theme="1"/>
                </patternFill>
              </fill>
            </x14:dxf>
          </x14:cfRule>
          <xm:sqref>X6</xm:sqref>
        </x14:conditionalFormatting>
        <x14:conditionalFormatting xmlns:xm="http://schemas.microsoft.com/office/excel/2006/main">
          <x14:cfRule type="expression" priority="18" id="{79D14725-C884-4AED-8F87-D5DA30DA00C4}">
            <xm:f>入力!$C$8="大阪"</xm:f>
            <x14:dxf>
              <fill>
                <patternFill>
                  <bgColor theme="1"/>
                </patternFill>
              </fill>
            </x14:dxf>
          </x14:cfRule>
          <xm:sqref>X8</xm:sqref>
        </x14:conditionalFormatting>
        <x14:conditionalFormatting xmlns:xm="http://schemas.microsoft.com/office/excel/2006/main">
          <x14:cfRule type="expression" priority="9" id="{A0A7D0AA-CDC9-4A84-B150-EA94DC2AA722}">
            <xm:f>入力!$C$63="参加不可（未定）"</xm:f>
            <x14:dxf>
              <fill>
                <patternFill>
                  <bgColor theme="1"/>
                </patternFill>
              </fill>
            </x14:dxf>
          </x14:cfRule>
          <xm:sqref>X42</xm:sqref>
        </x14:conditionalFormatting>
        <x14:conditionalFormatting xmlns:xm="http://schemas.microsoft.com/office/excel/2006/main">
          <x14:cfRule type="expression" priority="8" id="{B77680A7-4679-4C66-B0B9-33937FE0D75E}">
            <xm:f>入力!$C$64="参加不可（未定）"</xm:f>
            <x14:dxf>
              <fill>
                <patternFill>
                  <bgColor theme="1"/>
                </patternFill>
              </fill>
            </x14:dxf>
          </x14:cfRule>
          <xm:sqref>X45</xm:sqref>
        </x14:conditionalFormatting>
        <x14:conditionalFormatting xmlns:xm="http://schemas.microsoft.com/office/excel/2006/main">
          <x14:cfRule type="expression" priority="19" id="{1A6099D9-590F-4861-B34B-0CA7737BBAAB}">
            <xm:f>入力!$C$8="東京"</xm:f>
            <x14:dxf>
              <fill>
                <patternFill>
                  <bgColor theme="1"/>
                </patternFill>
              </fill>
            </x14:dxf>
          </x14:cfRule>
          <xm:sqref>AA6</xm:sqref>
        </x14:conditionalFormatting>
        <x14:conditionalFormatting xmlns:xm="http://schemas.microsoft.com/office/excel/2006/main">
          <x14:cfRule type="expression" priority="16" id="{796A7094-E3BB-49E6-85F8-58D868DB0E9D}">
            <xm:f>入力!$C$8="福岡"</xm:f>
            <x14:dxf>
              <fill>
                <patternFill>
                  <bgColor theme="1"/>
                </patternFill>
              </fill>
            </x14:dxf>
          </x14:cfRule>
          <xm:sqref>AA8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EC233-0520-452A-9C8E-FEE404216161}">
  <sheetPr>
    <tabColor rgb="FF92D050"/>
  </sheetPr>
  <dimension ref="B1:M17"/>
  <sheetViews>
    <sheetView showGridLines="0" zoomScaleNormal="100" zoomScaleSheetLayoutView="115" workbookViewId="0"/>
  </sheetViews>
  <sheetFormatPr defaultRowHeight="18.75" x14ac:dyDescent="0.4"/>
  <cols>
    <col min="1" max="1" width="6.625" customWidth="1"/>
    <col min="2" max="2" width="3.375" customWidth="1"/>
    <col min="3" max="3" width="14.125" customWidth="1"/>
    <col min="4" max="4" width="10.625" customWidth="1"/>
    <col min="5" max="5" width="7" customWidth="1"/>
    <col min="6" max="6" width="18.625" customWidth="1"/>
    <col min="7" max="12" width="4.875" customWidth="1"/>
  </cols>
  <sheetData>
    <row r="1" spans="2:13" x14ac:dyDescent="0.4">
      <c r="I1" s="221" t="s">
        <v>362</v>
      </c>
      <c r="J1" s="222"/>
      <c r="K1" s="222"/>
      <c r="L1" s="223"/>
    </row>
    <row r="2" spans="2:13" ht="24" customHeight="1" thickBot="1" x14ac:dyDescent="0.45">
      <c r="B2" s="224" t="s">
        <v>363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</row>
    <row r="3" spans="2:13" ht="18.75" customHeight="1" thickTop="1" x14ac:dyDescent="0.4">
      <c r="B3" s="304"/>
      <c r="C3" s="306" t="s">
        <v>368</v>
      </c>
      <c r="D3" s="302" t="s">
        <v>95</v>
      </c>
      <c r="E3" s="306" t="s">
        <v>364</v>
      </c>
      <c r="F3" s="302" t="s">
        <v>97</v>
      </c>
      <c r="G3" s="302" t="s">
        <v>384</v>
      </c>
      <c r="H3" s="302"/>
      <c r="I3" s="302"/>
      <c r="J3" s="302"/>
      <c r="K3" s="302"/>
      <c r="L3" s="303"/>
    </row>
    <row r="4" spans="2:13" x14ac:dyDescent="0.4">
      <c r="B4" s="305"/>
      <c r="C4" s="307"/>
      <c r="D4" s="296"/>
      <c r="E4" s="307"/>
      <c r="F4" s="296"/>
      <c r="G4" s="296" t="s">
        <v>382</v>
      </c>
      <c r="H4" s="296"/>
      <c r="I4" s="296" t="s">
        <v>383</v>
      </c>
      <c r="J4" s="296"/>
      <c r="K4" s="296" t="s">
        <v>365</v>
      </c>
      <c r="L4" s="301"/>
    </row>
    <row r="5" spans="2:13" x14ac:dyDescent="0.4">
      <c r="B5" s="305"/>
      <c r="C5" s="307"/>
      <c r="D5" s="296"/>
      <c r="E5" s="307"/>
      <c r="F5" s="296"/>
      <c r="G5" s="130" t="s">
        <v>98</v>
      </c>
      <c r="H5" s="130" t="s">
        <v>355</v>
      </c>
      <c r="I5" s="130" t="s">
        <v>98</v>
      </c>
      <c r="J5" s="130" t="s">
        <v>355</v>
      </c>
      <c r="K5" s="130" t="s">
        <v>98</v>
      </c>
      <c r="L5" s="131" t="s">
        <v>99</v>
      </c>
    </row>
    <row r="6" spans="2:13" ht="68.25" customHeight="1" x14ac:dyDescent="0.4">
      <c r="B6" s="132">
        <v>1</v>
      </c>
      <c r="C6" s="133" t="str">
        <f>IF(入力!C69="","",入力!C69)</f>
        <v/>
      </c>
      <c r="D6" s="133" t="str">
        <f>IF(入力!C70="","",入力!C70)</f>
        <v/>
      </c>
      <c r="E6" s="133" t="str">
        <f>IF(入力!C71="","",入力!C71)</f>
        <v/>
      </c>
      <c r="F6" s="133" t="str">
        <f>IF(入力!C72="","",入力!C72)</f>
        <v/>
      </c>
      <c r="G6" s="134" t="str">
        <f>IF(入力!C73="","",入力!C73)</f>
        <v/>
      </c>
      <c r="H6" s="134" t="str">
        <f>IF(入力!C74="","",入力!C74)</f>
        <v/>
      </c>
      <c r="I6" s="134" t="str">
        <f>IF(入力!C75="","",入力!C75)</f>
        <v/>
      </c>
      <c r="J6" s="134" t="str">
        <f>IF(入力!C76="","",入力!C76)</f>
        <v/>
      </c>
      <c r="K6" s="134" t="str">
        <f>IF(入力!C77="","",入力!C77)</f>
        <v/>
      </c>
      <c r="L6" s="135" t="str">
        <f>IF(入力!C78="","",入力!C78)</f>
        <v/>
      </c>
      <c r="M6" s="3"/>
    </row>
    <row r="7" spans="2:13" ht="68.25" customHeight="1" x14ac:dyDescent="0.4">
      <c r="B7" s="132">
        <v>2</v>
      </c>
      <c r="C7" s="133" t="str">
        <f>IF(入力!C80="","",入力!C80)</f>
        <v/>
      </c>
      <c r="D7" s="133" t="str">
        <f>IF(入力!C81="","",入力!C81)</f>
        <v/>
      </c>
      <c r="E7" s="133" t="str">
        <f>IF(入力!C82="","",入力!C82)</f>
        <v/>
      </c>
      <c r="F7" s="133" t="str">
        <f>IF(入力!C83="","",入力!C83)</f>
        <v/>
      </c>
      <c r="G7" s="134" t="str">
        <f>IF(入力!C84="","",入力!C84)</f>
        <v/>
      </c>
      <c r="H7" s="134" t="str">
        <f>IF(入力!C85="","",入力!C85)</f>
        <v/>
      </c>
      <c r="I7" s="134" t="str">
        <f>IF(入力!C86="","",入力!C86)</f>
        <v/>
      </c>
      <c r="J7" s="134" t="str">
        <f>IF(入力!C87="","",入力!C87)</f>
        <v/>
      </c>
      <c r="K7" s="134" t="str">
        <f>IF(入力!C88="","",入力!C88)</f>
        <v/>
      </c>
      <c r="L7" s="135" t="str">
        <f>IF(入力!C89="","",入力!C89)</f>
        <v/>
      </c>
      <c r="M7" s="3"/>
    </row>
    <row r="8" spans="2:13" ht="68.25" customHeight="1" x14ac:dyDescent="0.4">
      <c r="B8" s="132">
        <v>3</v>
      </c>
      <c r="C8" s="133" t="str">
        <f>IF(入力!C91="","",入力!C91)</f>
        <v/>
      </c>
      <c r="D8" s="133" t="str">
        <f>IF(入力!C92="","",入力!C92)</f>
        <v/>
      </c>
      <c r="E8" s="133" t="str">
        <f>IF(入力!C93="","",入力!C93)</f>
        <v/>
      </c>
      <c r="F8" s="133" t="str">
        <f>IF(入力!C94="","",入力!C94)</f>
        <v/>
      </c>
      <c r="G8" s="134" t="str">
        <f>IF(入力!C95="","",入力!C95)</f>
        <v/>
      </c>
      <c r="H8" s="134" t="str">
        <f>IF(入力!C96="","",入力!C96)</f>
        <v/>
      </c>
      <c r="I8" s="134" t="str">
        <f>IF(入力!C97="","",入力!C97)</f>
        <v/>
      </c>
      <c r="J8" s="134" t="str">
        <f>IF(入力!C98="","",入力!C98)</f>
        <v/>
      </c>
      <c r="K8" s="134" t="str">
        <f>IF(入力!C99="","",入力!C99)</f>
        <v/>
      </c>
      <c r="L8" s="135" t="str">
        <f>IF(入力!C100="","",入力!C100)</f>
        <v/>
      </c>
      <c r="M8" s="3"/>
    </row>
    <row r="9" spans="2:13" ht="68.25" customHeight="1" x14ac:dyDescent="0.4">
      <c r="B9" s="132">
        <v>4</v>
      </c>
      <c r="C9" s="133" t="str">
        <f>IF(入力!C102="","",入力!C102)</f>
        <v/>
      </c>
      <c r="D9" s="133" t="str">
        <f>IF(入力!C103="","",入力!C103)</f>
        <v/>
      </c>
      <c r="E9" s="133" t="str">
        <f>IF(入力!C104="","",入力!C104)</f>
        <v/>
      </c>
      <c r="F9" s="133" t="str">
        <f>IF(入力!C105="","",入力!C105)</f>
        <v/>
      </c>
      <c r="G9" s="134" t="str">
        <f>IF(入力!C106="","",入力!C106)</f>
        <v/>
      </c>
      <c r="H9" s="134" t="str">
        <f>IF(入力!C107="","",入力!C107)</f>
        <v/>
      </c>
      <c r="I9" s="134" t="str">
        <f>IF(入力!C108="","",入力!C108)</f>
        <v/>
      </c>
      <c r="J9" s="134" t="str">
        <f>IF(入力!C109="","",入力!C109)</f>
        <v/>
      </c>
      <c r="K9" s="134" t="str">
        <f>IF(入力!C110="","",入力!C110)</f>
        <v/>
      </c>
      <c r="L9" s="135" t="str">
        <f>IF(入力!C111="","",入力!C111)</f>
        <v/>
      </c>
      <c r="M9" s="3"/>
    </row>
    <row r="10" spans="2:13" ht="68.25" customHeight="1" x14ac:dyDescent="0.4">
      <c r="B10" s="132">
        <v>5</v>
      </c>
      <c r="C10" s="133" t="str">
        <f>IF(入力!C113="","",入力!C113)</f>
        <v/>
      </c>
      <c r="D10" s="133" t="str">
        <f>IF(入力!C114="","",入力!C114)</f>
        <v/>
      </c>
      <c r="E10" s="133" t="str">
        <f>IF(入力!C115="","",入力!C115)</f>
        <v/>
      </c>
      <c r="F10" s="133" t="str">
        <f>IF(入力!C116="","",入力!C116)</f>
        <v/>
      </c>
      <c r="G10" s="134" t="str">
        <f>IF(入力!C117="","",入力!C117)</f>
        <v/>
      </c>
      <c r="H10" s="134"/>
      <c r="I10" s="134" t="str">
        <f>IF(入力!C119="","",入力!C119)</f>
        <v/>
      </c>
      <c r="J10" s="134" t="str">
        <f>IF(入力!C120="","",入力!C120)</f>
        <v/>
      </c>
      <c r="K10" s="134" t="str">
        <f>IF(入力!C121="","",入力!C121)</f>
        <v/>
      </c>
      <c r="L10" s="135" t="str">
        <f>IF(入力!C122="","",入力!C122)</f>
        <v/>
      </c>
      <c r="M10" s="3"/>
    </row>
    <row r="11" spans="2:13" ht="68.25" customHeight="1" x14ac:dyDescent="0.4">
      <c r="B11" s="132">
        <v>6</v>
      </c>
      <c r="C11" s="133" t="str">
        <f>IF(入力!C124="","",入力!C124)</f>
        <v/>
      </c>
      <c r="D11" s="133" t="str">
        <f>IF(入力!C125="","",入力!C125)</f>
        <v/>
      </c>
      <c r="E11" s="133" t="str">
        <f>IF(入力!C126="","",入力!C126)</f>
        <v/>
      </c>
      <c r="F11" s="133" t="str">
        <f>IF(入力!C127="","",入力!C127)</f>
        <v/>
      </c>
      <c r="G11" s="134" t="str">
        <f>IF(入力!C128="","",入力!C128)</f>
        <v/>
      </c>
      <c r="H11" s="134" t="str">
        <f>IF(入力!C129="","",入力!C129)</f>
        <v/>
      </c>
      <c r="I11" s="134" t="str">
        <f>IF(入力!C130="","",入力!C130)</f>
        <v/>
      </c>
      <c r="J11" s="134" t="str">
        <f>IF(入力!C131="","",入力!C131)</f>
        <v/>
      </c>
      <c r="K11" s="134" t="str">
        <f>IF(入力!C132="","",入力!C132)</f>
        <v/>
      </c>
      <c r="L11" s="135" t="str">
        <f>IF(入力!C133="","",入力!C133)</f>
        <v/>
      </c>
      <c r="M11" s="3"/>
    </row>
    <row r="12" spans="2:13" ht="68.25" customHeight="1" x14ac:dyDescent="0.4">
      <c r="B12" s="132">
        <v>7</v>
      </c>
      <c r="C12" s="133" t="str">
        <f>IF(入力!C135="","",入力!C135)</f>
        <v/>
      </c>
      <c r="D12" s="133" t="str">
        <f>IF(入力!C136="","",入力!C136)</f>
        <v/>
      </c>
      <c r="E12" s="133" t="str">
        <f>IF(入力!C137="","",入力!C137)</f>
        <v/>
      </c>
      <c r="F12" s="133" t="str">
        <f>IF(入力!C138="","",入力!C138)</f>
        <v/>
      </c>
      <c r="G12" s="134" t="str">
        <f>IF(入力!C139="","",入力!C139)</f>
        <v/>
      </c>
      <c r="H12" s="134" t="str">
        <f>IF(入力!C140="","",入力!C140)</f>
        <v/>
      </c>
      <c r="I12" s="134" t="str">
        <f>IF(入力!C141="","",入力!C141)</f>
        <v/>
      </c>
      <c r="J12" s="134" t="str">
        <f>IF(入力!C142="","",入力!C142)</f>
        <v/>
      </c>
      <c r="K12" s="134" t="str">
        <f>IF(入力!C143="","",入力!C143)</f>
        <v/>
      </c>
      <c r="L12" s="135" t="str">
        <f>IF(入力!C144="","",入力!C144)</f>
        <v/>
      </c>
      <c r="M12" s="3"/>
    </row>
    <row r="13" spans="2:13" ht="68.25" customHeight="1" x14ac:dyDescent="0.4">
      <c r="B13" s="132">
        <v>8</v>
      </c>
      <c r="C13" s="133" t="str">
        <f>IF(入力!C146="","",入力!C146)</f>
        <v/>
      </c>
      <c r="D13" s="133" t="str">
        <f>IF(入力!C147="","",入力!C147)</f>
        <v/>
      </c>
      <c r="E13" s="133" t="str">
        <f>IF(入力!C148="","",入力!C148)</f>
        <v/>
      </c>
      <c r="F13" s="133" t="str">
        <f>IF(入力!C149="","",入力!C149)</f>
        <v/>
      </c>
      <c r="G13" s="134" t="str">
        <f>IF(入力!C150="","",入力!C150)</f>
        <v/>
      </c>
      <c r="H13" s="134" t="str">
        <f>IF(入力!C151="","",入力!C151)</f>
        <v/>
      </c>
      <c r="I13" s="134" t="str">
        <f>IF(入力!C152="","",入力!C152)</f>
        <v/>
      </c>
      <c r="J13" s="134" t="str">
        <f>IF(入力!C153="","",入力!C153)</f>
        <v/>
      </c>
      <c r="K13" s="134" t="str">
        <f>IF(入力!C154="","",入力!C154)</f>
        <v/>
      </c>
      <c r="L13" s="135" t="str">
        <f>IF(入力!C155="","",入力!C155)</f>
        <v/>
      </c>
      <c r="M13" s="3"/>
    </row>
    <row r="14" spans="2:13" ht="68.25" customHeight="1" x14ac:dyDescent="0.4">
      <c r="B14" s="132">
        <v>9</v>
      </c>
      <c r="C14" s="133" t="str">
        <f>IF(入力!C157="","",入力!C157)</f>
        <v/>
      </c>
      <c r="D14" s="133" t="str">
        <f>IF(入力!C158="","",入力!C158)</f>
        <v/>
      </c>
      <c r="E14" s="133" t="str">
        <f>IF(入力!C159="","",入力!C159)</f>
        <v/>
      </c>
      <c r="F14" s="133" t="str">
        <f>IF(入力!C160="","",入力!C160)</f>
        <v/>
      </c>
      <c r="G14" s="134" t="str">
        <f>IF(入力!C161="","",入力!C161)</f>
        <v/>
      </c>
      <c r="H14" s="134" t="str">
        <f>IF(入力!C162="","",入力!C162)</f>
        <v/>
      </c>
      <c r="I14" s="134" t="str">
        <f>IF(入力!C163="","",入力!C163)</f>
        <v/>
      </c>
      <c r="J14" s="134" t="str">
        <f>IF(入力!C164="","",入力!C164)</f>
        <v/>
      </c>
      <c r="K14" s="134" t="str">
        <f>IF(入力!C165="","",入力!C165)</f>
        <v/>
      </c>
      <c r="L14" s="135" t="str">
        <f>IF(入力!C166="","",入力!C166)</f>
        <v/>
      </c>
      <c r="M14" s="3"/>
    </row>
    <row r="15" spans="2:13" x14ac:dyDescent="0.4">
      <c r="B15" s="297" t="s">
        <v>367</v>
      </c>
      <c r="C15" s="298"/>
      <c r="D15" s="298"/>
      <c r="E15" s="298"/>
      <c r="F15" s="298"/>
      <c r="G15" s="298"/>
      <c r="H15" s="298"/>
      <c r="I15" s="298"/>
      <c r="J15" s="298"/>
      <c r="K15" s="137" t="s">
        <v>98</v>
      </c>
      <c r="L15" s="138" t="s">
        <v>99</v>
      </c>
      <c r="M15" s="3"/>
    </row>
    <row r="16" spans="2:13" ht="19.5" thickBot="1" x14ac:dyDescent="0.45">
      <c r="B16" s="299"/>
      <c r="C16" s="300"/>
      <c r="D16" s="300"/>
      <c r="E16" s="300"/>
      <c r="F16" s="300"/>
      <c r="G16" s="300"/>
      <c r="H16" s="300"/>
      <c r="I16" s="300"/>
      <c r="J16" s="300"/>
      <c r="K16" s="140">
        <f>IF(入力!C167="","",入力!C167)</f>
        <v>0</v>
      </c>
      <c r="L16" s="141">
        <f>IF(入力!C168="","",入力!C168)</f>
        <v>0</v>
      </c>
      <c r="M16" s="3"/>
    </row>
    <row r="17" ht="19.5" thickTop="1" x14ac:dyDescent="0.4"/>
  </sheetData>
  <mergeCells count="12">
    <mergeCell ref="I1:L1"/>
    <mergeCell ref="B2:L2"/>
    <mergeCell ref="G4:H4"/>
    <mergeCell ref="B15:J16"/>
    <mergeCell ref="I4:J4"/>
    <mergeCell ref="K4:L4"/>
    <mergeCell ref="G3:L3"/>
    <mergeCell ref="B3:B5"/>
    <mergeCell ref="C3:C5"/>
    <mergeCell ref="D3:D5"/>
    <mergeCell ref="E3:E5"/>
    <mergeCell ref="F3:F5"/>
  </mergeCells>
  <phoneticPr fontId="7"/>
  <printOptions horizontalCentered="1"/>
  <pageMargins left="0.59055118110236227" right="0.59055118110236227" top="0.78740157480314965" bottom="0.59055118110236227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2917A-1F1E-40D7-9E86-994DACEF3E31}">
  <sheetPr>
    <tabColor rgb="FF92D050"/>
  </sheetPr>
  <dimension ref="B1:N30"/>
  <sheetViews>
    <sheetView showGridLines="0" zoomScaleNormal="100" zoomScaleSheetLayoutView="115" workbookViewId="0"/>
  </sheetViews>
  <sheetFormatPr defaultRowHeight="18.75" x14ac:dyDescent="0.4"/>
  <cols>
    <col min="1" max="1" width="6.625" customWidth="1"/>
    <col min="2" max="2" width="3.375" customWidth="1"/>
    <col min="3" max="3" width="14.125" customWidth="1"/>
    <col min="4" max="4" width="10.625" customWidth="1"/>
    <col min="5" max="5" width="7" customWidth="1"/>
    <col min="6" max="6" width="11.25" customWidth="1"/>
    <col min="7" max="7" width="2.75" customWidth="1"/>
    <col min="8" max="8" width="4.125" customWidth="1"/>
    <col min="9" max="14" width="4.875" customWidth="1"/>
  </cols>
  <sheetData>
    <row r="1" spans="2:14" x14ac:dyDescent="0.4">
      <c r="J1" s="84"/>
      <c r="K1" s="221" t="s">
        <v>371</v>
      </c>
      <c r="L1" s="222"/>
      <c r="M1" s="222"/>
      <c r="N1" s="223"/>
    </row>
    <row r="2" spans="2:14" ht="6.75" customHeight="1" x14ac:dyDescent="0.4"/>
    <row r="3" spans="2:14" ht="26.25" customHeight="1" x14ac:dyDescent="0.4">
      <c r="B3" s="224" t="s">
        <v>370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</row>
    <row r="4" spans="2:14" ht="20.25" customHeight="1" x14ac:dyDescent="0.4">
      <c r="C4" s="55"/>
      <c r="D4" s="55"/>
      <c r="E4" s="55"/>
      <c r="F4" s="60"/>
      <c r="G4" s="309" t="s">
        <v>374</v>
      </c>
      <c r="H4" s="309"/>
      <c r="I4" s="309"/>
      <c r="J4" s="310">
        <f>入力!C172</f>
        <v>0</v>
      </c>
      <c r="K4" s="311"/>
      <c r="L4" s="311"/>
      <c r="M4" s="311"/>
      <c r="N4" s="61"/>
    </row>
    <row r="5" spans="2:14" ht="20.25" customHeight="1" x14ac:dyDescent="0.4">
      <c r="C5" s="55"/>
      <c r="D5" s="55"/>
      <c r="E5" s="55"/>
      <c r="F5" s="62" t="s">
        <v>373</v>
      </c>
      <c r="G5" s="309" t="s">
        <v>375</v>
      </c>
      <c r="H5" s="309"/>
      <c r="I5" s="309"/>
      <c r="J5" s="311" t="str">
        <f>入力!C9&amp;"　"&amp;入力!C10</f>
        <v>　</v>
      </c>
      <c r="K5" s="311"/>
      <c r="L5" s="311"/>
      <c r="M5" s="311"/>
      <c r="N5" s="105" t="s">
        <v>380</v>
      </c>
    </row>
    <row r="6" spans="2:14" ht="20.25" customHeight="1" x14ac:dyDescent="0.4">
      <c r="C6" s="55"/>
      <c r="D6" s="55"/>
      <c r="E6" s="55"/>
      <c r="F6" s="60"/>
      <c r="G6" s="309" t="s">
        <v>344</v>
      </c>
      <c r="H6" s="309"/>
      <c r="I6" s="309"/>
      <c r="J6" s="312">
        <f>入力!C14</f>
        <v>0</v>
      </c>
      <c r="K6" s="312"/>
      <c r="L6" s="312"/>
      <c r="M6" s="312"/>
      <c r="N6" s="99" t="s">
        <v>360</v>
      </c>
    </row>
    <row r="7" spans="2:14" ht="4.5" customHeight="1" x14ac:dyDescent="0.4"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2:14" ht="19.5" thickBot="1" x14ac:dyDescent="0.45">
      <c r="B8" s="202" t="s">
        <v>372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</row>
    <row r="9" spans="2:14" ht="5.25" customHeight="1" thickBot="1" x14ac:dyDescent="0.45"/>
    <row r="10" spans="2:14" ht="18.75" customHeight="1" thickTop="1" x14ac:dyDescent="0.4">
      <c r="B10" s="304"/>
      <c r="C10" s="306" t="s">
        <v>368</v>
      </c>
      <c r="D10" s="302" t="s">
        <v>95</v>
      </c>
      <c r="E10" s="306" t="s">
        <v>364</v>
      </c>
      <c r="F10" s="302" t="s">
        <v>97</v>
      </c>
      <c r="G10" s="302"/>
      <c r="H10" s="302"/>
      <c r="I10" s="302" t="s">
        <v>366</v>
      </c>
      <c r="J10" s="302"/>
      <c r="K10" s="302"/>
      <c r="L10" s="302"/>
      <c r="M10" s="302"/>
      <c r="N10" s="303"/>
    </row>
    <row r="11" spans="2:14" x14ac:dyDescent="0.4">
      <c r="B11" s="305"/>
      <c r="C11" s="307"/>
      <c r="D11" s="296"/>
      <c r="E11" s="307"/>
      <c r="F11" s="296"/>
      <c r="G11" s="296"/>
      <c r="H11" s="296"/>
      <c r="I11" s="296" t="s">
        <v>382</v>
      </c>
      <c r="J11" s="296"/>
      <c r="K11" s="296" t="s">
        <v>383</v>
      </c>
      <c r="L11" s="296"/>
      <c r="M11" s="296" t="s">
        <v>365</v>
      </c>
      <c r="N11" s="301"/>
    </row>
    <row r="12" spans="2:14" x14ac:dyDescent="0.4">
      <c r="B12" s="305"/>
      <c r="C12" s="307"/>
      <c r="D12" s="296"/>
      <c r="E12" s="307"/>
      <c r="F12" s="296"/>
      <c r="G12" s="296"/>
      <c r="H12" s="296"/>
      <c r="I12" s="130" t="s">
        <v>98</v>
      </c>
      <c r="J12" s="130" t="s">
        <v>355</v>
      </c>
      <c r="K12" s="130" t="s">
        <v>98</v>
      </c>
      <c r="L12" s="130" t="s">
        <v>355</v>
      </c>
      <c r="M12" s="130" t="s">
        <v>98</v>
      </c>
      <c r="N12" s="131" t="s">
        <v>99</v>
      </c>
    </row>
    <row r="13" spans="2:14" ht="42" customHeight="1" x14ac:dyDescent="0.4">
      <c r="B13" s="132">
        <v>1</v>
      </c>
      <c r="C13" s="142" t="str">
        <f>IF(入力!C175="","",VLOOKUP(入力!C175,②業務経歴書!$B$6:$L$14,2,FALSE))</f>
        <v/>
      </c>
      <c r="D13" s="142" t="str">
        <f>IF(入力!C175="","",VLOOKUP(入力!C175,②業務経歴書!$B$6:$L$14,3,FALSE))</f>
        <v/>
      </c>
      <c r="E13" s="142" t="str">
        <f>IF(入力!C175="","",VLOOKUP(入力!C175,②業務経歴書!$B$6:$L$14,4,FALSE))</f>
        <v/>
      </c>
      <c r="F13" s="308" t="str">
        <f>IF(入力!C175="","",VLOOKUP(入力!C175,②業務経歴書!$B$6:$L$14,5,FALSE))</f>
        <v/>
      </c>
      <c r="G13" s="308"/>
      <c r="H13" s="308"/>
      <c r="I13" s="134" t="str">
        <f>IF(入力!C175="","",VLOOKUP(入力!C175,②業務経歴書!$B$6:$L$14,6,FALSE))</f>
        <v/>
      </c>
      <c r="J13" s="134" t="str">
        <f>IF(入力!C175="","",VLOOKUP(入力!C175,②業務経歴書!$B$6:$L$14,7,FALSE))</f>
        <v/>
      </c>
      <c r="K13" s="134" t="str">
        <f>IF(入力!C175="","",VLOOKUP(入力!C175,②業務経歴書!$B$6:$L$14,8,FALSE))</f>
        <v/>
      </c>
      <c r="L13" s="134" t="str">
        <f>IF(入力!C175="","",VLOOKUP(入力!C175,②業務経歴書!$B$6:$L$14,9,FALSE))</f>
        <v/>
      </c>
      <c r="M13" s="134" t="str">
        <f>IF(入力!C175="","",VLOOKUP(入力!C175,②業務経歴書!$B$6:$L$14,10,FALSE))</f>
        <v/>
      </c>
      <c r="N13" s="135" t="str">
        <f>IF(入力!C175="","",VLOOKUP(入力!C175,②業務経歴書!$B$6:$L$14,11,FALSE))</f>
        <v/>
      </c>
    </row>
    <row r="14" spans="2:14" ht="42" customHeight="1" x14ac:dyDescent="0.4">
      <c r="B14" s="132">
        <v>2</v>
      </c>
      <c r="C14" s="142" t="str">
        <f>IF(入力!C176="","",VLOOKUP(入力!C176,②業務経歴書!$B$6:$L$14,2,FALSE))</f>
        <v/>
      </c>
      <c r="D14" s="142" t="str">
        <f>IF(入力!C176="","",VLOOKUP(入力!C176,②業務経歴書!$B$6:$L$14,3,FALSE))</f>
        <v/>
      </c>
      <c r="E14" s="142" t="str">
        <f>IF(入力!C176="","",VLOOKUP(入力!C176,②業務経歴書!$B$6:$L$14,4,FALSE))</f>
        <v/>
      </c>
      <c r="F14" s="308" t="str">
        <f>IF(入力!C176="","",VLOOKUP(入力!C176,②業務経歴書!$B$6:$L$14,5,FALSE))</f>
        <v/>
      </c>
      <c r="G14" s="308"/>
      <c r="H14" s="308"/>
      <c r="I14" s="134" t="str">
        <f>IF(入力!C176="","",VLOOKUP(入力!C176,②業務経歴書!$B$6:$L$14,6,FALSE))</f>
        <v/>
      </c>
      <c r="J14" s="134" t="str">
        <f>IF(入力!C176="","",VLOOKUP(入力!C176,②業務経歴書!$B$6:$L$14,7,FALSE))</f>
        <v/>
      </c>
      <c r="K14" s="134" t="str">
        <f>IF(入力!C176="","",VLOOKUP(入力!C176,②業務経歴書!$B$6:$L$14,8,FALSE))</f>
        <v/>
      </c>
      <c r="L14" s="134" t="str">
        <f>IF(入力!C176="","",VLOOKUP(入力!C176,②業務経歴書!$B$6:$L$14,9,FALSE))</f>
        <v/>
      </c>
      <c r="M14" s="134" t="str">
        <f>IF(入力!C176="","",VLOOKUP(入力!C176,②業務経歴書!$B$6:$L$14,10,FALSE))</f>
        <v/>
      </c>
      <c r="N14" s="135" t="str">
        <f>IF(入力!C176="","",VLOOKUP(入力!C176,②業務経歴書!$B$6:$L$14,11,FALSE))</f>
        <v/>
      </c>
    </row>
    <row r="15" spans="2:14" ht="42" customHeight="1" x14ac:dyDescent="0.4">
      <c r="B15" s="132">
        <v>3</v>
      </c>
      <c r="C15" s="142" t="str">
        <f>IF(入力!C177="","",VLOOKUP(入力!C177,②業務経歴書!$B$6:$L$14,2,FALSE))</f>
        <v/>
      </c>
      <c r="D15" s="142" t="str">
        <f>IF(入力!C177="","",VLOOKUP(入力!C177,②業務経歴書!$B$6:$L$14,3,FALSE))</f>
        <v/>
      </c>
      <c r="E15" s="142" t="str">
        <f>IF(入力!C177="","",VLOOKUP(入力!C177,②業務経歴書!$B$6:$L$14,4,FALSE))</f>
        <v/>
      </c>
      <c r="F15" s="308" t="str">
        <f>IF(入力!C177="","",VLOOKUP(入力!C177,②業務経歴書!$B$6:$L$14,5,FALSE))</f>
        <v/>
      </c>
      <c r="G15" s="308"/>
      <c r="H15" s="308"/>
      <c r="I15" s="134" t="str">
        <f>IF(入力!C177="","",VLOOKUP(入力!C177,②業務経歴書!$B$6:$L$14,6,FALSE))</f>
        <v/>
      </c>
      <c r="J15" s="134" t="str">
        <f>IF(入力!C177="","",VLOOKUP(入力!C177,②業務経歴書!$B$6:$L$14,7,FALSE))</f>
        <v/>
      </c>
      <c r="K15" s="134" t="str">
        <f>IF(入力!C177="","",VLOOKUP(入力!C177,②業務経歴書!$B$6:$L$14,8,FALSE))</f>
        <v/>
      </c>
      <c r="L15" s="134" t="str">
        <f>IF(入力!C177="","",VLOOKUP(入力!C177,②業務経歴書!$B$6:$L$14,9,FALSE))</f>
        <v/>
      </c>
      <c r="M15" s="134" t="str">
        <f>IF(入力!C177="","",VLOOKUP(入力!C177,②業務経歴書!$B$6:$L$14,10,FALSE))</f>
        <v/>
      </c>
      <c r="N15" s="135" t="str">
        <f>IF(入力!C177="","",VLOOKUP(入力!C177,②業務経歴書!$B$6:$L$14,11,FALSE))</f>
        <v/>
      </c>
    </row>
    <row r="16" spans="2:14" ht="42" customHeight="1" x14ac:dyDescent="0.4">
      <c r="B16" s="132">
        <v>4</v>
      </c>
      <c r="C16" s="142" t="str">
        <f>IF(入力!C178="","",VLOOKUP(入力!C178,②業務経歴書!$B$6:$L$14,2,FALSE))</f>
        <v/>
      </c>
      <c r="D16" s="142" t="str">
        <f>IF(入力!C178="","",VLOOKUP(入力!C178,②業務経歴書!$B$6:$L$14,3,FALSE))</f>
        <v/>
      </c>
      <c r="E16" s="142" t="str">
        <f>IF(入力!C178="","",VLOOKUP(入力!C178,②業務経歴書!$B$6:$L$14,4,FALSE))</f>
        <v/>
      </c>
      <c r="F16" s="308" t="str">
        <f>IF(入力!C178="","",VLOOKUP(入力!C178,②業務経歴書!$B$6:$L$14,5,FALSE))</f>
        <v/>
      </c>
      <c r="G16" s="308"/>
      <c r="H16" s="308"/>
      <c r="I16" s="134" t="str">
        <f>IF(入力!C178="","",VLOOKUP(入力!C178,②業務経歴書!$B$6:$L$14,6,FALSE))</f>
        <v/>
      </c>
      <c r="J16" s="134" t="str">
        <f>IF(入力!C178="","",VLOOKUP(入力!C178,②業務経歴書!$B$6:$L$14,7,FALSE))</f>
        <v/>
      </c>
      <c r="K16" s="134" t="str">
        <f>IF(入力!C178="","",VLOOKUP(入力!C178,②業務経歴書!$B$6:$L$14,8,FALSE))</f>
        <v/>
      </c>
      <c r="L16" s="134" t="str">
        <f>IF(入力!C178="","",VLOOKUP(入力!C178,②業務経歴書!$B$6:$L$14,9,FALSE))</f>
        <v/>
      </c>
      <c r="M16" s="134" t="str">
        <f>IF(入力!C178="","",VLOOKUP(入力!C178,②業務経歴書!$B$6:$L$14,10,FALSE))</f>
        <v/>
      </c>
      <c r="N16" s="135" t="str">
        <f>IF(入力!C178="","",VLOOKUP(入力!C178,②業務経歴書!$B$6:$L$14,11,FALSE))</f>
        <v/>
      </c>
    </row>
    <row r="17" spans="2:14" ht="42" customHeight="1" x14ac:dyDescent="0.4">
      <c r="B17" s="132">
        <v>5</v>
      </c>
      <c r="C17" s="142" t="str">
        <f>IF(入力!C179="","",VLOOKUP(入力!C179,②業務経歴書!$B$6:$L$14,2,FALSE))</f>
        <v/>
      </c>
      <c r="D17" s="142" t="str">
        <f>IF(入力!C179="","",VLOOKUP(入力!C179,②業務経歴書!$B$6:$L$14,3,FALSE))</f>
        <v/>
      </c>
      <c r="E17" s="142" t="str">
        <f>IF(入力!C179="","",VLOOKUP(入力!C179,②業務経歴書!$B$6:$L$14,4,FALSE))</f>
        <v/>
      </c>
      <c r="F17" s="308" t="str">
        <f>IF(入力!C179="","",VLOOKUP(入力!C179,②業務経歴書!$B$6:$L$14,5,FALSE))</f>
        <v/>
      </c>
      <c r="G17" s="308"/>
      <c r="H17" s="308"/>
      <c r="I17" s="134" t="str">
        <f>IF(入力!C179="","",VLOOKUP(入力!C179,②業務経歴書!$B$6:$L$14,6,FALSE))</f>
        <v/>
      </c>
      <c r="J17" s="134" t="str">
        <f>IF(入力!C179="","",VLOOKUP(入力!C179,②業務経歴書!$B$6:$L$14,7,FALSE))</f>
        <v/>
      </c>
      <c r="K17" s="134" t="str">
        <f>IF(入力!C179="","",VLOOKUP(入力!C179,②業務経歴書!$B$6:$L$14,8,FALSE))</f>
        <v/>
      </c>
      <c r="L17" s="134" t="str">
        <f>IF(入力!C179="","",VLOOKUP(入力!C179,②業務経歴書!$B$6:$L$14,9,FALSE))</f>
        <v/>
      </c>
      <c r="M17" s="134" t="str">
        <f>IF(入力!C179="","",VLOOKUP(入力!C179,②業務経歴書!$B$6:$L$14,10,FALSE))</f>
        <v/>
      </c>
      <c r="N17" s="135" t="str">
        <f>IF(入力!C179="","",VLOOKUP(入力!C179,②業務経歴書!$B$6:$L$14,11,FALSE))</f>
        <v/>
      </c>
    </row>
    <row r="18" spans="2:14" ht="42" customHeight="1" x14ac:dyDescent="0.4">
      <c r="B18" s="132">
        <v>6</v>
      </c>
      <c r="C18" s="142" t="str">
        <f>IF(入力!C180="","",VLOOKUP(入力!C180,②業務経歴書!$B$6:$L$14,2,FALSE))</f>
        <v/>
      </c>
      <c r="D18" s="142" t="str">
        <f>IF(入力!C180="","",VLOOKUP(入力!C180,②業務経歴書!$B$6:$L$14,3,FALSE))</f>
        <v/>
      </c>
      <c r="E18" s="142" t="str">
        <f>IF(入力!C180="","",VLOOKUP(入力!C180,②業務経歴書!$B$6:$L$14,4,FALSE))</f>
        <v/>
      </c>
      <c r="F18" s="308" t="str">
        <f>IF(入力!C180="","",VLOOKUP(入力!C180,②業務経歴書!$B$6:$L$14,5,FALSE))</f>
        <v/>
      </c>
      <c r="G18" s="308"/>
      <c r="H18" s="308"/>
      <c r="I18" s="134" t="str">
        <f>IF(入力!C180="","",VLOOKUP(入力!C180,②業務経歴書!$B$6:$L$14,6,FALSE))</f>
        <v/>
      </c>
      <c r="J18" s="134" t="str">
        <f>IF(入力!C180="","",VLOOKUP(入力!C180,②業務経歴書!$B$6:$L$14,7,FALSE))</f>
        <v/>
      </c>
      <c r="K18" s="134" t="str">
        <f>IF(入力!C180="","",VLOOKUP(入力!C180,②業務経歴書!$B$6:$L$14,8,FALSE))</f>
        <v/>
      </c>
      <c r="L18" s="134" t="str">
        <f>IF(入力!C180="","",VLOOKUP(入力!C180,②業務経歴書!$B$6:$L$14,9,FALSE))</f>
        <v/>
      </c>
      <c r="M18" s="134" t="str">
        <f>IF(入力!C180="","",VLOOKUP(入力!C180,②業務経歴書!$B$6:$L$14,10,FALSE))</f>
        <v/>
      </c>
      <c r="N18" s="135" t="str">
        <f>IF(入力!C180="","",VLOOKUP(入力!C180,②業務経歴書!$B$6:$L$14,11,FALSE))</f>
        <v/>
      </c>
    </row>
    <row r="19" spans="2:14" ht="42" customHeight="1" x14ac:dyDescent="0.4">
      <c r="B19" s="132">
        <v>7</v>
      </c>
      <c r="C19" s="142" t="str">
        <f>IF(入力!C181="","",VLOOKUP(入力!C181,②業務経歴書!$B$6:$L$14,2,FALSE))</f>
        <v/>
      </c>
      <c r="D19" s="142" t="str">
        <f>IF(入力!C181="","",VLOOKUP(入力!C181,②業務経歴書!$B$6:$L$14,3,FALSE))</f>
        <v/>
      </c>
      <c r="E19" s="142" t="str">
        <f>IF(入力!C181="","",VLOOKUP(入力!C181,②業務経歴書!$B$6:$L$14,4,FALSE))</f>
        <v/>
      </c>
      <c r="F19" s="308" t="str">
        <f>IF(入力!C181="","",VLOOKUP(入力!C181,②業務経歴書!$B$6:$L$14,5,FALSE))</f>
        <v/>
      </c>
      <c r="G19" s="308"/>
      <c r="H19" s="308"/>
      <c r="I19" s="134" t="str">
        <f>IF(入力!C181="","",VLOOKUP(入力!C181,②業務経歴書!$B$6:$L$14,6,FALSE))</f>
        <v/>
      </c>
      <c r="J19" s="134" t="str">
        <f>IF(入力!C181="","",VLOOKUP(入力!C181,②業務経歴書!$B$6:$L$14,7,FALSE))</f>
        <v/>
      </c>
      <c r="K19" s="134" t="str">
        <f>IF(入力!C181="","",VLOOKUP(入力!C181,②業務経歴書!$B$6:$L$14,8,FALSE))</f>
        <v/>
      </c>
      <c r="L19" s="134" t="str">
        <f>IF(入力!C181="","",VLOOKUP(入力!C181,②業務経歴書!$B$6:$L$14,9,FALSE))</f>
        <v/>
      </c>
      <c r="M19" s="134" t="str">
        <f>IF(入力!C181="","",VLOOKUP(入力!C181,②業務経歴書!$B$6:$L$14,10,FALSE))</f>
        <v/>
      </c>
      <c r="N19" s="135" t="str">
        <f>IF(入力!C181="","",VLOOKUP(入力!C181,②業務経歴書!$B$6:$L$14,11,FALSE))</f>
        <v/>
      </c>
    </row>
    <row r="20" spans="2:14" ht="42" customHeight="1" x14ac:dyDescent="0.4">
      <c r="B20" s="132">
        <v>8</v>
      </c>
      <c r="C20" s="142" t="str">
        <f>IF(入力!C182="","",VLOOKUP(入力!C182,②業務経歴書!$B$6:$L$14,2,FALSE))</f>
        <v/>
      </c>
      <c r="D20" s="142" t="str">
        <f>IF(入力!C182="","",VLOOKUP(入力!C182,②業務経歴書!$B$6:$L$14,3,FALSE))</f>
        <v/>
      </c>
      <c r="E20" s="142" t="str">
        <f>IF(入力!C182="","",VLOOKUP(入力!C182,②業務経歴書!$B$6:$L$14,4,FALSE))</f>
        <v/>
      </c>
      <c r="F20" s="308" t="str">
        <f>IF(入力!C182="","",VLOOKUP(入力!C182,②業務経歴書!$B$6:$L$14,5,FALSE))</f>
        <v/>
      </c>
      <c r="G20" s="308"/>
      <c r="H20" s="308"/>
      <c r="I20" s="134" t="str">
        <f>IF(入力!C182="","",VLOOKUP(入力!C182,②業務経歴書!$B$6:$L$14,6,FALSE))</f>
        <v/>
      </c>
      <c r="J20" s="134" t="str">
        <f>IF(入力!C182="","",VLOOKUP(入力!C182,②業務経歴書!$B$6:$L$14,7,FALSE))</f>
        <v/>
      </c>
      <c r="K20" s="134" t="str">
        <f>IF(入力!C182="","",VLOOKUP(入力!C182,②業務経歴書!$B$6:$L$14,8,FALSE))</f>
        <v/>
      </c>
      <c r="L20" s="134" t="str">
        <f>IF(入力!C182="","",VLOOKUP(入力!C182,②業務経歴書!$B$6:$L$14,9,FALSE))</f>
        <v/>
      </c>
      <c r="M20" s="134" t="str">
        <f>IF(入力!C182="","",VLOOKUP(入力!C182,②業務経歴書!$B$6:$L$14,10,FALSE))</f>
        <v/>
      </c>
      <c r="N20" s="135" t="str">
        <f>IF(入力!C182="","",VLOOKUP(入力!C182,②業務経歴書!$B$6:$L$14,11,FALSE))</f>
        <v/>
      </c>
    </row>
    <row r="21" spans="2:14" ht="42" customHeight="1" x14ac:dyDescent="0.4">
      <c r="B21" s="132">
        <v>9</v>
      </c>
      <c r="C21" s="142" t="str">
        <f>IF(入力!C183="","",VLOOKUP(入力!C183,②業務経歴書!$B$6:$L$14,2,FALSE))</f>
        <v/>
      </c>
      <c r="D21" s="142" t="str">
        <f>IF(入力!C183="","",VLOOKUP(入力!C183,②業務経歴書!$B$6:$L$14,3,FALSE))</f>
        <v/>
      </c>
      <c r="E21" s="142" t="str">
        <f>IF(入力!C183="","",VLOOKUP(入力!C183,②業務経歴書!$B$6:$L$14,4,FALSE))</f>
        <v/>
      </c>
      <c r="F21" s="308" t="str">
        <f>IF(入力!C183="","",VLOOKUP(入力!C183,②業務経歴書!$B$6:$L$14,5,FALSE))</f>
        <v/>
      </c>
      <c r="G21" s="308"/>
      <c r="H21" s="308"/>
      <c r="I21" s="134" t="str">
        <f>IF(入力!C183="","",VLOOKUP(入力!C183,②業務経歴書!$B$6:$L$14,6,FALSE))</f>
        <v/>
      </c>
      <c r="J21" s="134" t="str">
        <f>IF(入力!C183="","",VLOOKUP(入力!C183,②業務経歴書!$B$6:$L$14,7,FALSE))</f>
        <v/>
      </c>
      <c r="K21" s="134" t="str">
        <f>IF(入力!C183="","",VLOOKUP(入力!C183,②業務経歴書!$B$6:$L$14,8,FALSE))</f>
        <v/>
      </c>
      <c r="L21" s="134" t="str">
        <f>IF(入力!C183="","",VLOOKUP(入力!C183,②業務経歴書!$B$6:$L$14,9,FALSE))</f>
        <v/>
      </c>
      <c r="M21" s="134" t="str">
        <f>IF(入力!C183="","",VLOOKUP(入力!C183,②業務経歴書!$B$6:$L$14,10,FALSE))</f>
        <v/>
      </c>
      <c r="N21" s="135" t="str">
        <f>IF(入力!C183="","",VLOOKUP(入力!C183,②業務経歴書!$B$6:$L$14,11,FALSE))</f>
        <v/>
      </c>
    </row>
    <row r="22" spans="2:14" x14ac:dyDescent="0.4">
      <c r="B22" s="297" t="s">
        <v>367</v>
      </c>
      <c r="C22" s="298"/>
      <c r="D22" s="298"/>
      <c r="E22" s="298"/>
      <c r="F22" s="298"/>
      <c r="G22" s="298"/>
      <c r="H22" s="298"/>
      <c r="I22" s="298"/>
      <c r="J22" s="298"/>
      <c r="K22" s="298"/>
      <c r="L22" s="298"/>
      <c r="M22" s="137" t="s">
        <v>98</v>
      </c>
      <c r="N22" s="138" t="s">
        <v>99</v>
      </c>
    </row>
    <row r="23" spans="2:14" ht="19.5" thickBot="1" x14ac:dyDescent="0.45">
      <c r="B23" s="299"/>
      <c r="C23" s="300"/>
      <c r="D23" s="300"/>
      <c r="E23" s="300"/>
      <c r="F23" s="300"/>
      <c r="G23" s="300"/>
      <c r="H23" s="300"/>
      <c r="I23" s="300"/>
      <c r="J23" s="300"/>
      <c r="K23" s="300"/>
      <c r="L23" s="300"/>
      <c r="M23" s="140">
        <f>SUM($M$13:$M$21)+ROUNDDOWN((SUM($N$13:$N$21))/12,0)</f>
        <v>0</v>
      </c>
      <c r="N23" s="141">
        <f>SUM($N$13:$N$21)-ROUNDDOWN((SUM($N$13:$N$21))/12,0)*12</f>
        <v>0</v>
      </c>
    </row>
    <row r="24" spans="2:14" ht="5.25" customHeight="1" thickTop="1" x14ac:dyDescent="0.4"/>
    <row r="25" spans="2:14" x14ac:dyDescent="0.4">
      <c r="C25" t="s">
        <v>376</v>
      </c>
    </row>
    <row r="26" spans="2:14" ht="19.5" x14ac:dyDescent="0.4">
      <c r="D26" s="313" t="s">
        <v>395</v>
      </c>
      <c r="E26" s="314"/>
      <c r="F26" s="68" t="s">
        <v>377</v>
      </c>
      <c r="G26" s="321" t="str">
        <f>IF(入力!C189="","",入力!C189)</f>
        <v/>
      </c>
      <c r="H26" s="321"/>
      <c r="I26" s="321"/>
      <c r="J26" s="321"/>
      <c r="K26" s="321"/>
      <c r="L26" s="321"/>
      <c r="M26" s="321"/>
      <c r="N26" s="65"/>
    </row>
    <row r="27" spans="2:14" ht="21.75" customHeight="1" x14ac:dyDescent="0.4">
      <c r="C27" s="3"/>
      <c r="D27" s="315"/>
      <c r="E27" s="316"/>
      <c r="F27" s="69" t="s">
        <v>95</v>
      </c>
      <c r="G27" s="319" t="str">
        <f>IF(入力!C190="","",入力!C190)</f>
        <v/>
      </c>
      <c r="H27" s="319"/>
      <c r="I27" s="319"/>
      <c r="J27" s="319"/>
      <c r="K27" s="319"/>
      <c r="L27" s="319"/>
      <c r="M27" s="319"/>
      <c r="N27" s="66"/>
    </row>
    <row r="28" spans="2:14" ht="21.75" customHeight="1" x14ac:dyDescent="0.4">
      <c r="C28" s="3"/>
      <c r="D28" s="315"/>
      <c r="E28" s="316"/>
      <c r="F28" s="85" t="s">
        <v>378</v>
      </c>
      <c r="G28" s="319" t="str">
        <f>IF(入力!C191="","",入力!C191)</f>
        <v/>
      </c>
      <c r="H28" s="319"/>
      <c r="I28" s="319"/>
      <c r="J28" s="319"/>
      <c r="K28" s="319"/>
      <c r="L28" s="319"/>
      <c r="M28" s="319"/>
      <c r="N28" s="106" t="s">
        <v>380</v>
      </c>
    </row>
    <row r="29" spans="2:14" ht="21.75" customHeight="1" x14ac:dyDescent="0.4">
      <c r="C29" s="3"/>
      <c r="D29" s="315"/>
      <c r="E29" s="316"/>
      <c r="F29" s="69" t="s">
        <v>379</v>
      </c>
      <c r="G29" s="319" t="str">
        <f>IF(入力!C192="","",入力!C192)</f>
        <v/>
      </c>
      <c r="H29" s="319"/>
      <c r="I29" s="319"/>
      <c r="J29" s="319"/>
      <c r="K29" s="319"/>
      <c r="L29" s="319"/>
      <c r="M29" s="319"/>
      <c r="N29" s="66"/>
    </row>
    <row r="30" spans="2:14" ht="21.75" customHeight="1" x14ac:dyDescent="0.4">
      <c r="C30" s="3"/>
      <c r="D30" s="317"/>
      <c r="E30" s="318"/>
      <c r="F30" s="70" t="s">
        <v>100</v>
      </c>
      <c r="G30" s="320" t="str">
        <f>IF(入力!C193="","",入力!C193)</f>
        <v/>
      </c>
      <c r="H30" s="320"/>
      <c r="I30" s="320"/>
      <c r="J30" s="320"/>
      <c r="K30" s="320"/>
      <c r="L30" s="320"/>
      <c r="M30" s="320"/>
      <c r="N30" s="67"/>
    </row>
  </sheetData>
  <mergeCells count="34">
    <mergeCell ref="D26:E30"/>
    <mergeCell ref="G27:M27"/>
    <mergeCell ref="G28:M28"/>
    <mergeCell ref="G29:M29"/>
    <mergeCell ref="G30:M30"/>
    <mergeCell ref="G26:M26"/>
    <mergeCell ref="K1:N1"/>
    <mergeCell ref="F20:H20"/>
    <mergeCell ref="F21:H21"/>
    <mergeCell ref="B22:L23"/>
    <mergeCell ref="I10:N10"/>
    <mergeCell ref="I11:J11"/>
    <mergeCell ref="K11:L11"/>
    <mergeCell ref="M11:N11"/>
    <mergeCell ref="F10:H12"/>
    <mergeCell ref="F13:H13"/>
    <mergeCell ref="F14:H14"/>
    <mergeCell ref="F15:H15"/>
    <mergeCell ref="F16:H16"/>
    <mergeCell ref="D10:D12"/>
    <mergeCell ref="B10:B12"/>
    <mergeCell ref="C10:C12"/>
    <mergeCell ref="B3:N3"/>
    <mergeCell ref="F17:H17"/>
    <mergeCell ref="F18:H18"/>
    <mergeCell ref="F19:H19"/>
    <mergeCell ref="G6:I6"/>
    <mergeCell ref="J4:M4"/>
    <mergeCell ref="B8:N8"/>
    <mergeCell ref="J5:M5"/>
    <mergeCell ref="J6:M6"/>
    <mergeCell ref="G4:I4"/>
    <mergeCell ref="G5:I5"/>
    <mergeCell ref="E10:E12"/>
  </mergeCells>
  <phoneticPr fontId="7"/>
  <printOptions horizontalCentered="1"/>
  <pageMargins left="0.59055118110236227" right="0.59055118110236227" top="0.78740157480314965" bottom="0.59055118110236227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BB958-D314-4859-8294-B3EC0D90636B}">
  <sheetPr>
    <tabColor rgb="FF92D050"/>
  </sheetPr>
  <dimension ref="B1:G24"/>
  <sheetViews>
    <sheetView showGridLines="0" zoomScaleNormal="100" zoomScaleSheetLayoutView="100" workbookViewId="0"/>
  </sheetViews>
  <sheetFormatPr defaultRowHeight="18.75" x14ac:dyDescent="0.4"/>
  <cols>
    <col min="1" max="1" width="6.625" customWidth="1"/>
    <col min="2" max="2" width="3.25" customWidth="1"/>
    <col min="3" max="3" width="16.375" customWidth="1"/>
    <col min="4" max="4" width="28.875" customWidth="1"/>
    <col min="5" max="5" width="7.875" customWidth="1"/>
    <col min="6" max="6" width="8.25" customWidth="1"/>
    <col min="7" max="7" width="18" customWidth="1"/>
  </cols>
  <sheetData>
    <row r="1" spans="2:7" x14ac:dyDescent="0.4">
      <c r="G1" s="63" t="s">
        <v>396</v>
      </c>
    </row>
    <row r="2" spans="2:7" ht="20.25" customHeight="1" thickBot="1" x14ac:dyDescent="0.45">
      <c r="B2" s="224" t="s">
        <v>397</v>
      </c>
      <c r="C2" s="224"/>
      <c r="D2" s="224"/>
      <c r="E2" s="224"/>
      <c r="F2" s="224"/>
      <c r="G2" s="224"/>
    </row>
    <row r="3" spans="2:7" ht="16.5" customHeight="1" thickTop="1" x14ac:dyDescent="0.4">
      <c r="B3" s="322">
        <v>1</v>
      </c>
      <c r="C3" s="146" t="s">
        <v>448</v>
      </c>
      <c r="D3" s="323" t="str">
        <f>IF(入力!C198="","",入力!C198)</f>
        <v/>
      </c>
      <c r="E3" s="324"/>
      <c r="F3" s="324"/>
      <c r="G3" s="325"/>
    </row>
    <row r="4" spans="2:7" ht="16.5" customHeight="1" x14ac:dyDescent="0.4">
      <c r="B4" s="297"/>
      <c r="C4" s="136" t="s">
        <v>399</v>
      </c>
      <c r="D4" s="143" t="str">
        <f>IF(入力!C199="","",入力!C199)</f>
        <v/>
      </c>
      <c r="E4" s="144" t="s">
        <v>334</v>
      </c>
      <c r="F4" s="326" t="str">
        <f>IF(入力!C200="","",入力!C200)</f>
        <v/>
      </c>
      <c r="G4" s="327"/>
    </row>
    <row r="5" spans="2:7" ht="16.5" customHeight="1" x14ac:dyDescent="0.4">
      <c r="B5" s="297"/>
      <c r="C5" s="136" t="s">
        <v>400</v>
      </c>
      <c r="D5" s="326" t="str">
        <f>IF(入力!C201="","",入力!C201)</f>
        <v/>
      </c>
      <c r="E5" s="326"/>
      <c r="F5" s="326"/>
      <c r="G5" s="327"/>
    </row>
    <row r="6" spans="2:7" ht="48" customHeight="1" x14ac:dyDescent="0.4">
      <c r="B6" s="297"/>
      <c r="C6" s="145" t="s">
        <v>449</v>
      </c>
      <c r="D6" s="328" t="str">
        <f>IF(入力!C202="","",入力!C202)</f>
        <v/>
      </c>
      <c r="E6" s="328"/>
      <c r="F6" s="328"/>
      <c r="G6" s="329"/>
    </row>
    <row r="7" spans="2:7" ht="48" customHeight="1" x14ac:dyDescent="0.4">
      <c r="B7" s="297"/>
      <c r="C7" s="145" t="s">
        <v>450</v>
      </c>
      <c r="D7" s="328" t="str">
        <f>IF(入力!C203="","",入力!C203)</f>
        <v/>
      </c>
      <c r="E7" s="328"/>
      <c r="F7" s="328"/>
      <c r="G7" s="329"/>
    </row>
    <row r="8" spans="2:7" ht="48" customHeight="1" x14ac:dyDescent="0.4">
      <c r="B8" s="297"/>
      <c r="C8" s="145" t="s">
        <v>401</v>
      </c>
      <c r="D8" s="328" t="str">
        <f>IF(入力!C204="","",入力!C204)</f>
        <v/>
      </c>
      <c r="E8" s="328"/>
      <c r="F8" s="328"/>
      <c r="G8" s="329"/>
    </row>
    <row r="9" spans="2:7" ht="48" customHeight="1" thickBot="1" x14ac:dyDescent="0.45">
      <c r="B9" s="299"/>
      <c r="C9" s="139" t="s">
        <v>104</v>
      </c>
      <c r="D9" s="330" t="str">
        <f>IF(入力!C205="","",入力!C205)</f>
        <v/>
      </c>
      <c r="E9" s="330"/>
      <c r="F9" s="330"/>
      <c r="G9" s="331"/>
    </row>
    <row r="10" spans="2:7" ht="16.5" customHeight="1" thickTop="1" x14ac:dyDescent="0.4">
      <c r="B10" s="322">
        <v>2</v>
      </c>
      <c r="C10" s="146" t="s">
        <v>398</v>
      </c>
      <c r="D10" s="323" t="str">
        <f>IF(入力!C206="","",入力!C206)</f>
        <v/>
      </c>
      <c r="E10" s="324"/>
      <c r="F10" s="324"/>
      <c r="G10" s="325"/>
    </row>
    <row r="11" spans="2:7" ht="16.5" customHeight="1" x14ac:dyDescent="0.4">
      <c r="B11" s="297"/>
      <c r="C11" s="136" t="s">
        <v>399</v>
      </c>
      <c r="D11" s="143" t="str">
        <f>IF(入力!C207="","",入力!C207)</f>
        <v/>
      </c>
      <c r="E11" s="144" t="s">
        <v>334</v>
      </c>
      <c r="F11" s="326" t="str">
        <f>IF(入力!C208="","",入力!C208)</f>
        <v/>
      </c>
      <c r="G11" s="327"/>
    </row>
    <row r="12" spans="2:7" ht="16.5" customHeight="1" x14ac:dyDescent="0.4">
      <c r="B12" s="297"/>
      <c r="C12" s="136" t="s">
        <v>400</v>
      </c>
      <c r="D12" s="326" t="str">
        <f>IF(入力!C209="","",入力!C209)</f>
        <v/>
      </c>
      <c r="E12" s="326"/>
      <c r="F12" s="326"/>
      <c r="G12" s="327"/>
    </row>
    <row r="13" spans="2:7" ht="46.5" customHeight="1" x14ac:dyDescent="0.4">
      <c r="B13" s="297"/>
      <c r="C13" s="145" t="s">
        <v>451</v>
      </c>
      <c r="D13" s="328" t="str">
        <f>IF(入力!C210="","",入力!C210)</f>
        <v/>
      </c>
      <c r="E13" s="328"/>
      <c r="F13" s="328"/>
      <c r="G13" s="329"/>
    </row>
    <row r="14" spans="2:7" ht="46.5" customHeight="1" x14ac:dyDescent="0.4">
      <c r="B14" s="297"/>
      <c r="C14" s="145" t="s">
        <v>450</v>
      </c>
      <c r="D14" s="328" t="str">
        <f>IF(入力!C211="","",入力!C211)</f>
        <v/>
      </c>
      <c r="E14" s="328"/>
      <c r="F14" s="328"/>
      <c r="G14" s="329"/>
    </row>
    <row r="15" spans="2:7" ht="46.5" customHeight="1" x14ac:dyDescent="0.4">
      <c r="B15" s="297"/>
      <c r="C15" s="145" t="s">
        <v>401</v>
      </c>
      <c r="D15" s="328" t="str">
        <f>IF(入力!C212="","",入力!C212)</f>
        <v/>
      </c>
      <c r="E15" s="328"/>
      <c r="F15" s="328"/>
      <c r="G15" s="329"/>
    </row>
    <row r="16" spans="2:7" ht="46.5" customHeight="1" thickBot="1" x14ac:dyDescent="0.45">
      <c r="B16" s="299"/>
      <c r="C16" s="139" t="s">
        <v>104</v>
      </c>
      <c r="D16" s="330" t="str">
        <f>IF(入力!C213="","",入力!C213)</f>
        <v/>
      </c>
      <c r="E16" s="330"/>
      <c r="F16" s="330"/>
      <c r="G16" s="331"/>
    </row>
    <row r="17" spans="2:7" ht="16.5" customHeight="1" thickTop="1" x14ac:dyDescent="0.4">
      <c r="B17" s="322">
        <v>3</v>
      </c>
      <c r="C17" s="146" t="s">
        <v>398</v>
      </c>
      <c r="D17" s="323" t="str">
        <f>IF(入力!C214="","",入力!C214)</f>
        <v/>
      </c>
      <c r="E17" s="324"/>
      <c r="F17" s="324"/>
      <c r="G17" s="325"/>
    </row>
    <row r="18" spans="2:7" ht="16.5" customHeight="1" x14ac:dyDescent="0.4">
      <c r="B18" s="297"/>
      <c r="C18" s="136" t="s">
        <v>399</v>
      </c>
      <c r="D18" s="143" t="str">
        <f>IF(入力!C215="","",入力!C215)</f>
        <v/>
      </c>
      <c r="E18" s="144" t="s">
        <v>334</v>
      </c>
      <c r="F18" s="326" t="str">
        <f>IF(入力!C216="","",入力!C216)</f>
        <v/>
      </c>
      <c r="G18" s="327"/>
    </row>
    <row r="19" spans="2:7" ht="16.5" customHeight="1" x14ac:dyDescent="0.4">
      <c r="B19" s="297"/>
      <c r="C19" s="136" t="s">
        <v>400</v>
      </c>
      <c r="D19" s="326" t="str">
        <f>IF(入力!C217="","",入力!C217)</f>
        <v/>
      </c>
      <c r="E19" s="326"/>
      <c r="F19" s="326"/>
      <c r="G19" s="327"/>
    </row>
    <row r="20" spans="2:7" ht="46.5" customHeight="1" x14ac:dyDescent="0.4">
      <c r="B20" s="297"/>
      <c r="C20" s="145" t="s">
        <v>451</v>
      </c>
      <c r="D20" s="328" t="str">
        <f>IF(入力!C218="","",入力!C218)</f>
        <v/>
      </c>
      <c r="E20" s="328"/>
      <c r="F20" s="328"/>
      <c r="G20" s="329"/>
    </row>
    <row r="21" spans="2:7" ht="46.5" customHeight="1" x14ac:dyDescent="0.4">
      <c r="B21" s="297"/>
      <c r="C21" s="145" t="s">
        <v>450</v>
      </c>
      <c r="D21" s="328" t="str">
        <f>IF(入力!C219="","",入力!C219)</f>
        <v/>
      </c>
      <c r="E21" s="328"/>
      <c r="F21" s="328"/>
      <c r="G21" s="329"/>
    </row>
    <row r="22" spans="2:7" ht="46.5" customHeight="1" x14ac:dyDescent="0.4">
      <c r="B22" s="297"/>
      <c r="C22" s="145" t="s">
        <v>401</v>
      </c>
      <c r="D22" s="328" t="str">
        <f>IF(入力!C220="","",入力!C220)</f>
        <v/>
      </c>
      <c r="E22" s="328"/>
      <c r="F22" s="328"/>
      <c r="G22" s="329"/>
    </row>
    <row r="23" spans="2:7" ht="46.5" customHeight="1" thickBot="1" x14ac:dyDescent="0.45">
      <c r="B23" s="299"/>
      <c r="C23" s="139" t="s">
        <v>104</v>
      </c>
      <c r="D23" s="330" t="str">
        <f>IF(入力!C221="","",入力!C221)</f>
        <v/>
      </c>
      <c r="E23" s="330"/>
      <c r="F23" s="330"/>
      <c r="G23" s="331"/>
    </row>
    <row r="24" spans="2:7" ht="19.5" thickTop="1" x14ac:dyDescent="0.4"/>
  </sheetData>
  <mergeCells count="25">
    <mergeCell ref="B2:G2"/>
    <mergeCell ref="D3:G3"/>
    <mergeCell ref="D5:G5"/>
    <mergeCell ref="D6:G6"/>
    <mergeCell ref="D7:G7"/>
    <mergeCell ref="D9:G9"/>
    <mergeCell ref="B3:B9"/>
    <mergeCell ref="B10:B16"/>
    <mergeCell ref="D10:G10"/>
    <mergeCell ref="D12:G12"/>
    <mergeCell ref="D13:G13"/>
    <mergeCell ref="D14:G14"/>
    <mergeCell ref="D15:G15"/>
    <mergeCell ref="D16:G16"/>
    <mergeCell ref="D8:G8"/>
    <mergeCell ref="F4:G4"/>
    <mergeCell ref="F11:G11"/>
    <mergeCell ref="B17:B23"/>
    <mergeCell ref="D17:G17"/>
    <mergeCell ref="D19:G19"/>
    <mergeCell ref="D20:G20"/>
    <mergeCell ref="D21:G21"/>
    <mergeCell ref="D22:G22"/>
    <mergeCell ref="D23:G23"/>
    <mergeCell ref="F18:G18"/>
  </mergeCells>
  <phoneticPr fontId="7"/>
  <printOptions horizontalCentered="1"/>
  <pageMargins left="0.59055118110236227" right="0.59055118110236227" top="0.78740157480314965" bottom="0.59055118110236227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76C5-949B-4738-9015-AC12C14C7F1A}">
  <sheetPr>
    <tabColor theme="1"/>
  </sheetPr>
  <dimension ref="A1:N52"/>
  <sheetViews>
    <sheetView topLeftCell="A51" workbookViewId="0">
      <selection activeCell="F67" sqref="F67"/>
    </sheetView>
  </sheetViews>
  <sheetFormatPr defaultRowHeight="18.75" outlineLevelRow="1" x14ac:dyDescent="0.4"/>
  <cols>
    <col min="1" max="1" width="9.75" customWidth="1"/>
    <col min="2" max="2" width="5.5" bestFit="1" customWidth="1"/>
    <col min="3" max="3" width="9.25" bestFit="1" customWidth="1"/>
    <col min="4" max="4" width="15.375" bestFit="1" customWidth="1"/>
    <col min="5" max="5" width="44.5" bestFit="1" customWidth="1"/>
    <col min="6" max="6" width="11.25" bestFit="1" customWidth="1"/>
    <col min="7" max="7" width="9.25" bestFit="1" customWidth="1"/>
    <col min="8" max="8" width="22.75" bestFit="1" customWidth="1"/>
    <col min="9" max="9" width="17.5" bestFit="1" customWidth="1"/>
    <col min="10" max="10" width="11.25" bestFit="1" customWidth="1"/>
    <col min="12" max="12" width="11.25" bestFit="1" customWidth="1"/>
  </cols>
  <sheetData>
    <row r="1" spans="1:14" hidden="1" outlineLevel="1" x14ac:dyDescent="0.4">
      <c r="A1" s="4" t="s">
        <v>180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idden="1" outlineLevel="1" x14ac:dyDescent="0.4">
      <c r="A2" s="8" t="s">
        <v>0</v>
      </c>
      <c r="B2" s="8" t="s">
        <v>1</v>
      </c>
      <c r="C2" s="8" t="s">
        <v>181</v>
      </c>
      <c r="D2" s="8" t="s">
        <v>3</v>
      </c>
      <c r="E2" s="8" t="s">
        <v>66</v>
      </c>
      <c r="F2" s="8" t="s">
        <v>64</v>
      </c>
      <c r="G2" s="8" t="s">
        <v>84</v>
      </c>
      <c r="H2" s="8" t="s">
        <v>88</v>
      </c>
      <c r="I2" s="8" t="s">
        <v>91</v>
      </c>
      <c r="J2" s="8" t="s">
        <v>309</v>
      </c>
      <c r="K2" s="8"/>
      <c r="L2" s="8" t="s">
        <v>402</v>
      </c>
      <c r="M2" s="8"/>
      <c r="N2" s="4"/>
    </row>
    <row r="3" spans="1:14" hidden="1" outlineLevel="1" x14ac:dyDescent="0.4">
      <c r="A3" s="8" t="s">
        <v>4</v>
      </c>
      <c r="B3" s="8" t="s">
        <v>5</v>
      </c>
      <c r="C3" s="8" t="s">
        <v>6</v>
      </c>
      <c r="D3" s="8">
        <v>1</v>
      </c>
      <c r="E3" s="8" t="s">
        <v>67</v>
      </c>
      <c r="F3" s="8">
        <v>1</v>
      </c>
      <c r="G3" s="8" t="s">
        <v>85</v>
      </c>
      <c r="H3" s="8" t="s">
        <v>89</v>
      </c>
      <c r="I3" s="8" t="s">
        <v>92</v>
      </c>
      <c r="J3" s="8" t="s">
        <v>381</v>
      </c>
      <c r="K3" s="8">
        <v>1</v>
      </c>
      <c r="L3" s="8" t="s">
        <v>147</v>
      </c>
      <c r="M3" s="8"/>
      <c r="N3" s="4"/>
    </row>
    <row r="4" spans="1:14" hidden="1" outlineLevel="1" x14ac:dyDescent="0.4">
      <c r="A4" s="8" t="s">
        <v>7</v>
      </c>
      <c r="B4" s="8" t="s">
        <v>8</v>
      </c>
      <c r="C4" s="8" t="s">
        <v>9</v>
      </c>
      <c r="D4" s="8">
        <v>2</v>
      </c>
      <c r="E4" s="8" t="s">
        <v>68</v>
      </c>
      <c r="F4" s="8">
        <v>2</v>
      </c>
      <c r="G4" s="8" t="s">
        <v>86</v>
      </c>
      <c r="H4" s="8" t="s">
        <v>201</v>
      </c>
      <c r="I4" s="8" t="s">
        <v>93</v>
      </c>
      <c r="J4" s="8" t="s">
        <v>385</v>
      </c>
      <c r="K4" s="8">
        <v>2</v>
      </c>
      <c r="L4" s="8" t="s">
        <v>146</v>
      </c>
      <c r="M4" s="8"/>
      <c r="N4" s="4"/>
    </row>
    <row r="5" spans="1:14" hidden="1" outlineLevel="1" x14ac:dyDescent="0.4">
      <c r="A5" s="8" t="s">
        <v>10</v>
      </c>
      <c r="B5" s="8"/>
      <c r="C5" s="8" t="s">
        <v>11</v>
      </c>
      <c r="D5" s="8">
        <v>3</v>
      </c>
      <c r="E5" s="8" t="s">
        <v>69</v>
      </c>
      <c r="F5" s="8">
        <v>3</v>
      </c>
      <c r="G5" s="8"/>
      <c r="H5" s="8"/>
      <c r="I5" s="8"/>
      <c r="J5" s="8" t="s">
        <v>386</v>
      </c>
      <c r="K5" s="8">
        <v>3</v>
      </c>
      <c r="L5" s="8" t="s">
        <v>404</v>
      </c>
      <c r="M5" s="8"/>
      <c r="N5" s="4"/>
    </row>
    <row r="6" spans="1:14" hidden="1" outlineLevel="1" x14ac:dyDescent="0.4">
      <c r="A6" s="8" t="s">
        <v>12</v>
      </c>
      <c r="B6" s="8"/>
      <c r="C6" s="8" t="s">
        <v>13</v>
      </c>
      <c r="D6" s="8">
        <v>4</v>
      </c>
      <c r="E6" s="8" t="s">
        <v>70</v>
      </c>
      <c r="F6" s="8">
        <v>4</v>
      </c>
      <c r="G6" s="8"/>
      <c r="H6" s="8"/>
      <c r="I6" s="8"/>
      <c r="J6" s="8" t="s">
        <v>387</v>
      </c>
      <c r="K6" s="8">
        <v>4</v>
      </c>
      <c r="L6" s="8" t="s">
        <v>405</v>
      </c>
      <c r="M6" s="8"/>
      <c r="N6" s="4"/>
    </row>
    <row r="7" spans="1:14" hidden="1" outlineLevel="1" x14ac:dyDescent="0.4">
      <c r="A7" s="8" t="s">
        <v>14</v>
      </c>
      <c r="B7" s="8"/>
      <c r="C7" s="8" t="s">
        <v>15</v>
      </c>
      <c r="D7" s="8">
        <v>5</v>
      </c>
      <c r="E7" s="8" t="s">
        <v>71</v>
      </c>
      <c r="F7" s="8">
        <v>5</v>
      </c>
      <c r="G7" s="8"/>
      <c r="H7" s="8"/>
      <c r="I7" s="8"/>
      <c r="J7" s="8" t="s">
        <v>388</v>
      </c>
      <c r="K7" s="8">
        <v>5</v>
      </c>
      <c r="L7" s="8" t="s">
        <v>406</v>
      </c>
      <c r="M7" s="8"/>
      <c r="N7" s="4"/>
    </row>
    <row r="8" spans="1:14" hidden="1" outlineLevel="1" x14ac:dyDescent="0.4">
      <c r="A8" s="8" t="s">
        <v>16</v>
      </c>
      <c r="B8" s="8"/>
      <c r="C8" s="8" t="s">
        <v>17</v>
      </c>
      <c r="D8" s="8">
        <v>6</v>
      </c>
      <c r="E8" s="8" t="s">
        <v>72</v>
      </c>
      <c r="F8" s="8">
        <v>6</v>
      </c>
      <c r="G8" s="8"/>
      <c r="H8" s="8"/>
      <c r="I8" s="8"/>
      <c r="J8" s="8" t="s">
        <v>389</v>
      </c>
      <c r="K8" s="8">
        <v>6</v>
      </c>
      <c r="L8" s="8" t="s">
        <v>407</v>
      </c>
      <c r="M8" s="8"/>
      <c r="N8" s="4"/>
    </row>
    <row r="9" spans="1:14" hidden="1" outlineLevel="1" x14ac:dyDescent="0.4">
      <c r="A9" s="8"/>
      <c r="B9" s="8"/>
      <c r="C9" s="8" t="s">
        <v>18</v>
      </c>
      <c r="D9" s="8">
        <v>7</v>
      </c>
      <c r="E9" s="8" t="s">
        <v>73</v>
      </c>
      <c r="F9" s="8">
        <v>7</v>
      </c>
      <c r="G9" s="8"/>
      <c r="H9" s="8"/>
      <c r="I9" s="8"/>
      <c r="J9" s="8" t="s">
        <v>390</v>
      </c>
      <c r="K9" s="8">
        <v>7</v>
      </c>
      <c r="L9" s="8" t="s">
        <v>408</v>
      </c>
      <c r="M9" s="8"/>
      <c r="N9" s="4"/>
    </row>
    <row r="10" spans="1:14" hidden="1" outlineLevel="1" x14ac:dyDescent="0.4">
      <c r="A10" s="8"/>
      <c r="B10" s="8"/>
      <c r="C10" s="8" t="s">
        <v>19</v>
      </c>
      <c r="D10" s="8">
        <v>8</v>
      </c>
      <c r="E10" s="8" t="s">
        <v>74</v>
      </c>
      <c r="F10" s="8">
        <v>8</v>
      </c>
      <c r="G10" s="8"/>
      <c r="H10" s="8"/>
      <c r="I10" s="8"/>
      <c r="J10" s="8" t="s">
        <v>391</v>
      </c>
      <c r="K10" s="8">
        <v>8</v>
      </c>
      <c r="L10" s="8"/>
      <c r="M10" s="8"/>
      <c r="N10" s="4"/>
    </row>
    <row r="11" spans="1:14" hidden="1" outlineLevel="1" x14ac:dyDescent="0.4">
      <c r="A11" s="8"/>
      <c r="B11" s="8"/>
      <c r="C11" s="8" t="s">
        <v>20</v>
      </c>
      <c r="D11" s="8">
        <v>9</v>
      </c>
      <c r="E11" s="8" t="s">
        <v>75</v>
      </c>
      <c r="F11" s="8">
        <v>9</v>
      </c>
      <c r="G11" s="8"/>
      <c r="H11" s="8"/>
      <c r="I11" s="8"/>
      <c r="J11" s="8" t="s">
        <v>392</v>
      </c>
      <c r="K11" s="8">
        <v>9</v>
      </c>
      <c r="L11" s="8"/>
      <c r="M11" s="8"/>
      <c r="N11" s="4"/>
    </row>
    <row r="12" spans="1:14" hidden="1" outlineLevel="1" x14ac:dyDescent="0.4">
      <c r="A12" s="8"/>
      <c r="B12" s="8"/>
      <c r="C12" s="8" t="s">
        <v>21</v>
      </c>
      <c r="D12" s="8">
        <v>10</v>
      </c>
      <c r="E12" s="8" t="s">
        <v>76</v>
      </c>
      <c r="F12" s="8">
        <v>10</v>
      </c>
      <c r="G12" s="8"/>
      <c r="H12" s="8"/>
      <c r="I12" s="8"/>
      <c r="J12" s="8"/>
      <c r="K12" s="8"/>
      <c r="L12" s="8"/>
      <c r="M12" s="8"/>
      <c r="N12" s="4"/>
    </row>
    <row r="13" spans="1:14" hidden="1" outlineLevel="1" x14ac:dyDescent="0.4">
      <c r="A13" s="8"/>
      <c r="B13" s="8"/>
      <c r="C13" s="8" t="s">
        <v>22</v>
      </c>
      <c r="D13" s="8">
        <v>11</v>
      </c>
      <c r="E13" s="8" t="s">
        <v>77</v>
      </c>
      <c r="F13" s="8">
        <v>11</v>
      </c>
      <c r="G13" s="8"/>
      <c r="H13" s="8"/>
      <c r="I13" s="8"/>
      <c r="J13" s="8"/>
      <c r="K13" s="8"/>
      <c r="L13" s="8"/>
      <c r="M13" s="8"/>
      <c r="N13" s="4"/>
    </row>
    <row r="14" spans="1:14" hidden="1" outlineLevel="1" x14ac:dyDescent="0.4">
      <c r="A14" s="8"/>
      <c r="B14" s="8"/>
      <c r="C14" s="8" t="s">
        <v>23</v>
      </c>
      <c r="D14" s="8">
        <v>12</v>
      </c>
      <c r="E14" s="8" t="s">
        <v>78</v>
      </c>
      <c r="F14" s="8">
        <v>12</v>
      </c>
      <c r="G14" s="8"/>
      <c r="H14" s="8"/>
      <c r="I14" s="8"/>
      <c r="J14" s="8"/>
      <c r="K14" s="8"/>
      <c r="L14" s="8"/>
      <c r="M14" s="8"/>
      <c r="N14" s="4"/>
    </row>
    <row r="15" spans="1:14" hidden="1" outlineLevel="1" x14ac:dyDescent="0.4">
      <c r="A15" s="8"/>
      <c r="B15" s="8"/>
      <c r="C15" s="8" t="s">
        <v>24</v>
      </c>
      <c r="D15" s="8">
        <v>13</v>
      </c>
      <c r="E15" s="8" t="s">
        <v>79</v>
      </c>
      <c r="F15" s="8">
        <v>13</v>
      </c>
      <c r="G15" s="8"/>
      <c r="H15" s="8"/>
      <c r="I15" s="8"/>
      <c r="J15" s="8"/>
      <c r="K15" s="8"/>
      <c r="L15" s="8"/>
      <c r="M15" s="8"/>
      <c r="N15" s="4"/>
    </row>
    <row r="16" spans="1:14" hidden="1" outlineLevel="1" x14ac:dyDescent="0.4">
      <c r="A16" s="8"/>
      <c r="B16" s="8"/>
      <c r="C16" s="8" t="s">
        <v>25</v>
      </c>
      <c r="D16" s="8">
        <v>14</v>
      </c>
      <c r="E16" s="8" t="s">
        <v>138</v>
      </c>
      <c r="F16" s="8">
        <v>14</v>
      </c>
      <c r="G16" s="8"/>
      <c r="H16" s="8"/>
      <c r="I16" s="8"/>
      <c r="J16" s="8"/>
      <c r="K16" s="8"/>
      <c r="L16" s="8"/>
      <c r="M16" s="8"/>
      <c r="N16" s="4"/>
    </row>
    <row r="17" spans="1:14" hidden="1" outlineLevel="1" x14ac:dyDescent="0.4">
      <c r="A17" s="8"/>
      <c r="B17" s="8"/>
      <c r="C17" s="8" t="s">
        <v>26</v>
      </c>
      <c r="D17" s="8">
        <v>15</v>
      </c>
      <c r="E17" s="8"/>
      <c r="F17" s="8"/>
      <c r="G17" s="8"/>
      <c r="H17" s="8"/>
      <c r="I17" s="8"/>
      <c r="J17" s="8"/>
      <c r="K17" s="8"/>
      <c r="L17" s="8"/>
      <c r="M17" s="8"/>
      <c r="N17" s="4"/>
    </row>
    <row r="18" spans="1:14" hidden="1" outlineLevel="1" x14ac:dyDescent="0.4">
      <c r="A18" s="8"/>
      <c r="B18" s="8"/>
      <c r="C18" s="8" t="s">
        <v>27</v>
      </c>
      <c r="D18" s="8">
        <v>16</v>
      </c>
      <c r="E18" s="8"/>
      <c r="F18" s="8"/>
      <c r="G18" s="8"/>
      <c r="H18" s="8"/>
      <c r="I18" s="8"/>
      <c r="J18" s="8"/>
      <c r="K18" s="8"/>
      <c r="L18" s="8"/>
      <c r="M18" s="8"/>
      <c r="N18" s="4"/>
    </row>
    <row r="19" spans="1:14" hidden="1" outlineLevel="1" x14ac:dyDescent="0.4">
      <c r="A19" s="8"/>
      <c r="B19" s="8"/>
      <c r="C19" s="8" t="s">
        <v>28</v>
      </c>
      <c r="D19" s="8">
        <v>17</v>
      </c>
      <c r="E19" s="8"/>
      <c r="F19" s="8"/>
      <c r="G19" s="8"/>
      <c r="H19" s="8"/>
      <c r="I19" s="8"/>
      <c r="J19" s="8"/>
      <c r="K19" s="8"/>
      <c r="L19" s="8"/>
      <c r="M19" s="8"/>
      <c r="N19" s="4"/>
    </row>
    <row r="20" spans="1:14" hidden="1" outlineLevel="1" x14ac:dyDescent="0.4">
      <c r="A20" s="8"/>
      <c r="B20" s="8"/>
      <c r="C20" s="8" t="s">
        <v>29</v>
      </c>
      <c r="D20" s="8">
        <v>18</v>
      </c>
      <c r="E20" s="8"/>
      <c r="F20" s="8"/>
      <c r="G20" s="8"/>
      <c r="H20" s="8"/>
      <c r="I20" s="8"/>
      <c r="J20" s="8"/>
      <c r="K20" s="8"/>
      <c r="L20" s="8"/>
      <c r="M20" s="8"/>
      <c r="N20" s="4"/>
    </row>
    <row r="21" spans="1:14" hidden="1" outlineLevel="1" x14ac:dyDescent="0.4">
      <c r="A21" s="8"/>
      <c r="B21" s="8"/>
      <c r="C21" s="8" t="s">
        <v>30</v>
      </c>
      <c r="D21" s="8">
        <v>19</v>
      </c>
      <c r="E21" s="8"/>
      <c r="F21" s="8"/>
      <c r="G21" s="8"/>
      <c r="H21" s="8"/>
      <c r="I21" s="8"/>
      <c r="J21" s="8"/>
      <c r="K21" s="8"/>
      <c r="L21" s="8"/>
      <c r="M21" s="8"/>
      <c r="N21" s="4"/>
    </row>
    <row r="22" spans="1:14" hidden="1" outlineLevel="1" x14ac:dyDescent="0.4">
      <c r="A22" s="8"/>
      <c r="B22" s="8"/>
      <c r="C22" s="8" t="s">
        <v>31</v>
      </c>
      <c r="D22" s="8">
        <v>20</v>
      </c>
      <c r="E22" s="8"/>
      <c r="F22" s="8"/>
      <c r="G22" s="8"/>
      <c r="H22" s="8"/>
      <c r="I22" s="8"/>
      <c r="J22" s="8"/>
      <c r="K22" s="8"/>
      <c r="L22" s="8"/>
      <c r="M22" s="8"/>
      <c r="N22" s="4"/>
    </row>
    <row r="23" spans="1:14" hidden="1" outlineLevel="1" x14ac:dyDescent="0.4">
      <c r="A23" s="8"/>
      <c r="B23" s="8"/>
      <c r="C23" s="8" t="s">
        <v>32</v>
      </c>
      <c r="D23" s="8">
        <v>21</v>
      </c>
      <c r="E23" s="8"/>
      <c r="F23" s="8"/>
      <c r="G23" s="8"/>
      <c r="H23" s="8"/>
      <c r="I23" s="8"/>
      <c r="J23" s="8"/>
      <c r="K23" s="8"/>
      <c r="L23" s="8"/>
      <c r="M23" s="8"/>
      <c r="N23" s="4"/>
    </row>
    <row r="24" spans="1:14" hidden="1" outlineLevel="1" x14ac:dyDescent="0.4">
      <c r="A24" s="8"/>
      <c r="B24" s="8"/>
      <c r="C24" s="8" t="s">
        <v>33</v>
      </c>
      <c r="D24" s="8">
        <v>22</v>
      </c>
      <c r="E24" s="8"/>
      <c r="F24" s="8"/>
      <c r="G24" s="8"/>
      <c r="H24" s="8"/>
      <c r="I24" s="8"/>
      <c r="J24" s="8"/>
      <c r="K24" s="8"/>
      <c r="L24" s="8"/>
      <c r="M24" s="8"/>
      <c r="N24" s="4"/>
    </row>
    <row r="25" spans="1:14" hidden="1" outlineLevel="1" x14ac:dyDescent="0.4">
      <c r="A25" s="8"/>
      <c r="B25" s="8"/>
      <c r="C25" s="8" t="s">
        <v>34</v>
      </c>
      <c r="D25" s="8">
        <v>23</v>
      </c>
      <c r="E25" s="8"/>
      <c r="F25" s="8"/>
      <c r="G25" s="8"/>
      <c r="H25" s="8"/>
      <c r="I25" s="8"/>
      <c r="J25" s="8"/>
      <c r="K25" s="8"/>
      <c r="L25" s="8"/>
      <c r="M25" s="8"/>
      <c r="N25" s="4"/>
    </row>
    <row r="26" spans="1:14" hidden="1" outlineLevel="1" x14ac:dyDescent="0.4">
      <c r="A26" s="8"/>
      <c r="B26" s="8"/>
      <c r="C26" s="8" t="s">
        <v>35</v>
      </c>
      <c r="D26" s="8">
        <v>24</v>
      </c>
      <c r="E26" s="8"/>
      <c r="F26" s="8"/>
      <c r="G26" s="8"/>
      <c r="H26" s="8"/>
      <c r="I26" s="8"/>
      <c r="J26" s="8"/>
      <c r="K26" s="8"/>
      <c r="L26" s="8"/>
      <c r="M26" s="8"/>
      <c r="N26" s="4"/>
    </row>
    <row r="27" spans="1:14" hidden="1" outlineLevel="1" x14ac:dyDescent="0.4">
      <c r="A27" s="8"/>
      <c r="B27" s="8"/>
      <c r="C27" s="8" t="s">
        <v>36</v>
      </c>
      <c r="D27" s="8">
        <v>25</v>
      </c>
      <c r="E27" s="8"/>
      <c r="F27" s="8"/>
      <c r="G27" s="8"/>
      <c r="H27" s="8"/>
      <c r="I27" s="8"/>
      <c r="J27" s="8"/>
      <c r="K27" s="8"/>
      <c r="L27" s="8"/>
      <c r="M27" s="8"/>
      <c r="N27" s="4"/>
    </row>
    <row r="28" spans="1:14" hidden="1" outlineLevel="1" x14ac:dyDescent="0.4">
      <c r="A28" s="8"/>
      <c r="B28" s="8"/>
      <c r="C28" s="8" t="s">
        <v>37</v>
      </c>
      <c r="D28" s="8">
        <v>26</v>
      </c>
      <c r="E28" s="8"/>
      <c r="F28" s="8"/>
      <c r="G28" s="8"/>
      <c r="H28" s="8"/>
      <c r="I28" s="8"/>
      <c r="J28" s="8"/>
      <c r="K28" s="8"/>
      <c r="L28" s="8"/>
      <c r="M28" s="8"/>
      <c r="N28" s="4"/>
    </row>
    <row r="29" spans="1:14" hidden="1" outlineLevel="1" x14ac:dyDescent="0.4">
      <c r="A29" s="8"/>
      <c r="B29" s="8"/>
      <c r="C29" s="8" t="s">
        <v>38</v>
      </c>
      <c r="D29" s="8">
        <v>27</v>
      </c>
      <c r="E29" s="8"/>
      <c r="F29" s="8"/>
      <c r="G29" s="8"/>
      <c r="H29" s="8"/>
      <c r="I29" s="8"/>
      <c r="J29" s="8"/>
      <c r="K29" s="8"/>
      <c r="L29" s="8"/>
      <c r="M29" s="8"/>
      <c r="N29" s="4"/>
    </row>
    <row r="30" spans="1:14" hidden="1" outlineLevel="1" x14ac:dyDescent="0.4">
      <c r="A30" s="8"/>
      <c r="B30" s="8"/>
      <c r="C30" s="8" t="s">
        <v>39</v>
      </c>
      <c r="D30" s="8">
        <v>28</v>
      </c>
      <c r="E30" s="8"/>
      <c r="F30" s="8"/>
      <c r="G30" s="8"/>
      <c r="H30" s="8"/>
      <c r="I30" s="8"/>
      <c r="J30" s="8"/>
      <c r="K30" s="8"/>
      <c r="L30" s="8"/>
      <c r="M30" s="8"/>
      <c r="N30" s="4"/>
    </row>
    <row r="31" spans="1:14" hidden="1" outlineLevel="1" x14ac:dyDescent="0.4">
      <c r="A31" s="8"/>
      <c r="B31" s="8"/>
      <c r="C31" s="8" t="s">
        <v>40</v>
      </c>
      <c r="D31" s="8">
        <v>29</v>
      </c>
      <c r="E31" s="8"/>
      <c r="F31" s="8"/>
      <c r="G31" s="8"/>
      <c r="H31" s="8"/>
      <c r="I31" s="8"/>
      <c r="J31" s="8"/>
      <c r="K31" s="8"/>
      <c r="L31" s="8"/>
      <c r="M31" s="8"/>
      <c r="N31" s="4"/>
    </row>
    <row r="32" spans="1:14" hidden="1" outlineLevel="1" x14ac:dyDescent="0.4">
      <c r="A32" s="8"/>
      <c r="B32" s="8"/>
      <c r="C32" s="8" t="s">
        <v>41</v>
      </c>
      <c r="D32" s="8">
        <v>30</v>
      </c>
      <c r="E32" s="8"/>
      <c r="F32" s="8"/>
      <c r="G32" s="8"/>
      <c r="H32" s="8"/>
      <c r="I32" s="8"/>
      <c r="J32" s="8"/>
      <c r="K32" s="8"/>
      <c r="L32" s="8"/>
      <c r="M32" s="8"/>
      <c r="N32" s="4"/>
    </row>
    <row r="33" spans="1:14" hidden="1" outlineLevel="1" x14ac:dyDescent="0.4">
      <c r="A33" s="8"/>
      <c r="B33" s="8"/>
      <c r="C33" s="8" t="s">
        <v>42</v>
      </c>
      <c r="D33" s="8">
        <v>31</v>
      </c>
      <c r="E33" s="8"/>
      <c r="F33" s="8"/>
      <c r="G33" s="8"/>
      <c r="H33" s="8"/>
      <c r="I33" s="8"/>
      <c r="J33" s="8"/>
      <c r="K33" s="8"/>
      <c r="L33" s="8"/>
      <c r="M33" s="8"/>
      <c r="N33" s="4"/>
    </row>
    <row r="34" spans="1:14" hidden="1" outlineLevel="1" x14ac:dyDescent="0.4">
      <c r="A34" s="8"/>
      <c r="B34" s="8"/>
      <c r="C34" s="8" t="s">
        <v>43</v>
      </c>
      <c r="D34" s="8">
        <v>32</v>
      </c>
      <c r="E34" s="8"/>
      <c r="F34" s="8"/>
      <c r="G34" s="8"/>
      <c r="H34" s="8"/>
      <c r="I34" s="8"/>
      <c r="J34" s="8"/>
      <c r="K34" s="8"/>
      <c r="L34" s="8"/>
      <c r="M34" s="8"/>
      <c r="N34" s="4"/>
    </row>
    <row r="35" spans="1:14" hidden="1" outlineLevel="1" x14ac:dyDescent="0.4">
      <c r="A35" s="8"/>
      <c r="B35" s="8"/>
      <c r="C35" s="8" t="s">
        <v>44</v>
      </c>
      <c r="D35" s="8">
        <v>33</v>
      </c>
      <c r="E35" s="8"/>
      <c r="F35" s="8"/>
      <c r="G35" s="8"/>
      <c r="H35" s="8"/>
      <c r="I35" s="8"/>
      <c r="J35" s="8"/>
      <c r="K35" s="8"/>
      <c r="L35" s="8"/>
      <c r="M35" s="8"/>
      <c r="N35" s="4"/>
    </row>
    <row r="36" spans="1:14" hidden="1" outlineLevel="1" x14ac:dyDescent="0.4">
      <c r="A36" s="8"/>
      <c r="B36" s="8"/>
      <c r="C36" s="8" t="s">
        <v>45</v>
      </c>
      <c r="D36" s="8">
        <v>34</v>
      </c>
      <c r="E36" s="8"/>
      <c r="F36" s="8"/>
      <c r="G36" s="8"/>
      <c r="H36" s="8"/>
      <c r="I36" s="8"/>
      <c r="J36" s="8"/>
      <c r="K36" s="8"/>
      <c r="L36" s="8"/>
      <c r="M36" s="8"/>
      <c r="N36" s="4"/>
    </row>
    <row r="37" spans="1:14" hidden="1" outlineLevel="1" x14ac:dyDescent="0.4">
      <c r="A37" s="8"/>
      <c r="B37" s="8"/>
      <c r="C37" s="8" t="s">
        <v>46</v>
      </c>
      <c r="D37" s="8">
        <v>35</v>
      </c>
      <c r="E37" s="8"/>
      <c r="F37" s="8"/>
      <c r="G37" s="8"/>
      <c r="H37" s="8"/>
      <c r="I37" s="8"/>
      <c r="J37" s="8"/>
      <c r="K37" s="8"/>
      <c r="L37" s="8"/>
      <c r="M37" s="8"/>
      <c r="N37" s="4"/>
    </row>
    <row r="38" spans="1:14" hidden="1" outlineLevel="1" x14ac:dyDescent="0.4">
      <c r="A38" s="8"/>
      <c r="B38" s="8"/>
      <c r="C38" s="8" t="s">
        <v>47</v>
      </c>
      <c r="D38" s="8">
        <v>36</v>
      </c>
      <c r="E38" s="8"/>
      <c r="F38" s="8"/>
      <c r="G38" s="8"/>
      <c r="H38" s="8"/>
      <c r="I38" s="8"/>
      <c r="J38" s="8"/>
      <c r="K38" s="8"/>
      <c r="L38" s="8"/>
      <c r="M38" s="8"/>
      <c r="N38" s="4"/>
    </row>
    <row r="39" spans="1:14" hidden="1" outlineLevel="1" x14ac:dyDescent="0.4">
      <c r="A39" s="8"/>
      <c r="B39" s="8"/>
      <c r="C39" s="8" t="s">
        <v>48</v>
      </c>
      <c r="D39" s="8">
        <v>37</v>
      </c>
      <c r="E39" s="8"/>
      <c r="F39" s="8"/>
      <c r="G39" s="8"/>
      <c r="H39" s="8"/>
      <c r="I39" s="8"/>
      <c r="J39" s="8"/>
      <c r="K39" s="8"/>
      <c r="L39" s="8"/>
      <c r="M39" s="8"/>
      <c r="N39" s="4"/>
    </row>
    <row r="40" spans="1:14" hidden="1" outlineLevel="1" x14ac:dyDescent="0.4">
      <c r="A40" s="8"/>
      <c r="B40" s="8"/>
      <c r="C40" s="8" t="s">
        <v>49</v>
      </c>
      <c r="D40" s="8">
        <v>38</v>
      </c>
      <c r="E40" s="8"/>
      <c r="F40" s="8"/>
      <c r="G40" s="8"/>
      <c r="H40" s="8"/>
      <c r="I40" s="8"/>
      <c r="J40" s="8"/>
      <c r="K40" s="8"/>
      <c r="L40" s="8"/>
      <c r="M40" s="8"/>
      <c r="N40" s="4"/>
    </row>
    <row r="41" spans="1:14" hidden="1" outlineLevel="1" x14ac:dyDescent="0.4">
      <c r="A41" s="8"/>
      <c r="B41" s="8"/>
      <c r="C41" s="8" t="s">
        <v>50</v>
      </c>
      <c r="D41" s="8">
        <v>39</v>
      </c>
      <c r="E41" s="8"/>
      <c r="F41" s="8"/>
      <c r="G41" s="8"/>
      <c r="H41" s="8"/>
      <c r="I41" s="8"/>
      <c r="J41" s="8"/>
      <c r="K41" s="8"/>
      <c r="L41" s="8"/>
      <c r="M41" s="8"/>
      <c r="N41" s="4"/>
    </row>
    <row r="42" spans="1:14" hidden="1" outlineLevel="1" x14ac:dyDescent="0.4">
      <c r="A42" s="8"/>
      <c r="B42" s="8"/>
      <c r="C42" s="8" t="s">
        <v>51</v>
      </c>
      <c r="D42" s="8">
        <v>40</v>
      </c>
      <c r="E42" s="8"/>
      <c r="F42" s="8"/>
      <c r="G42" s="8"/>
      <c r="H42" s="8"/>
      <c r="I42" s="8"/>
      <c r="J42" s="8"/>
      <c r="K42" s="8"/>
      <c r="L42" s="8"/>
      <c r="M42" s="8"/>
      <c r="N42" s="4"/>
    </row>
    <row r="43" spans="1:14" hidden="1" outlineLevel="1" x14ac:dyDescent="0.4">
      <c r="A43" s="8"/>
      <c r="B43" s="8"/>
      <c r="C43" s="8" t="s">
        <v>52</v>
      </c>
      <c r="D43" s="8">
        <v>41</v>
      </c>
      <c r="E43" s="8"/>
      <c r="F43" s="8"/>
      <c r="G43" s="8"/>
      <c r="H43" s="8"/>
      <c r="I43" s="8"/>
      <c r="J43" s="8"/>
      <c r="K43" s="8"/>
      <c r="L43" s="8"/>
      <c r="M43" s="8"/>
      <c r="N43" s="4"/>
    </row>
    <row r="44" spans="1:14" hidden="1" outlineLevel="1" x14ac:dyDescent="0.4">
      <c r="A44" s="8"/>
      <c r="B44" s="8"/>
      <c r="C44" s="8" t="s">
        <v>53</v>
      </c>
      <c r="D44" s="8">
        <v>42</v>
      </c>
      <c r="E44" s="8"/>
      <c r="F44" s="8"/>
      <c r="G44" s="8"/>
      <c r="H44" s="8"/>
      <c r="I44" s="8"/>
      <c r="J44" s="8"/>
      <c r="K44" s="8"/>
      <c r="L44" s="8"/>
      <c r="M44" s="8"/>
      <c r="N44" s="4"/>
    </row>
    <row r="45" spans="1:14" hidden="1" outlineLevel="1" x14ac:dyDescent="0.4">
      <c r="A45" s="8"/>
      <c r="B45" s="8"/>
      <c r="C45" s="8" t="s">
        <v>54</v>
      </c>
      <c r="D45" s="8">
        <v>43</v>
      </c>
      <c r="E45" s="8"/>
      <c r="F45" s="8"/>
      <c r="G45" s="8"/>
      <c r="H45" s="8"/>
      <c r="I45" s="8"/>
      <c r="J45" s="8"/>
      <c r="K45" s="8"/>
      <c r="L45" s="8"/>
      <c r="M45" s="8"/>
      <c r="N45" s="4"/>
    </row>
    <row r="46" spans="1:14" hidden="1" outlineLevel="1" x14ac:dyDescent="0.4">
      <c r="A46" s="8"/>
      <c r="B46" s="8"/>
      <c r="C46" s="8" t="s">
        <v>55</v>
      </c>
      <c r="D46" s="8">
        <v>44</v>
      </c>
      <c r="E46" s="8"/>
      <c r="F46" s="8"/>
      <c r="G46" s="8"/>
      <c r="H46" s="8"/>
      <c r="I46" s="8"/>
      <c r="J46" s="8"/>
      <c r="K46" s="8"/>
      <c r="L46" s="8"/>
      <c r="M46" s="8"/>
      <c r="N46" s="4"/>
    </row>
    <row r="47" spans="1:14" hidden="1" outlineLevel="1" x14ac:dyDescent="0.4">
      <c r="A47" s="8"/>
      <c r="B47" s="8"/>
      <c r="C47" s="8" t="s">
        <v>56</v>
      </c>
      <c r="D47" s="8">
        <v>45</v>
      </c>
      <c r="E47" s="8"/>
      <c r="F47" s="8"/>
      <c r="G47" s="8"/>
      <c r="H47" s="8"/>
      <c r="I47" s="8"/>
      <c r="J47" s="8"/>
      <c r="K47" s="8"/>
      <c r="L47" s="8"/>
      <c r="M47" s="8"/>
      <c r="N47" s="4"/>
    </row>
    <row r="48" spans="1:14" hidden="1" outlineLevel="1" x14ac:dyDescent="0.4">
      <c r="A48" s="8"/>
      <c r="B48" s="8"/>
      <c r="C48" s="8" t="s">
        <v>57</v>
      </c>
      <c r="D48" s="8">
        <v>46</v>
      </c>
      <c r="E48" s="8"/>
      <c r="F48" s="8"/>
      <c r="G48" s="8"/>
      <c r="H48" s="8"/>
      <c r="I48" s="8"/>
      <c r="J48" s="8"/>
      <c r="K48" s="8"/>
      <c r="L48" s="8"/>
      <c r="M48" s="8"/>
      <c r="N48" s="4"/>
    </row>
    <row r="49" spans="1:14" hidden="1" outlineLevel="1" x14ac:dyDescent="0.4">
      <c r="A49" s="8"/>
      <c r="B49" s="8"/>
      <c r="C49" s="8" t="s">
        <v>58</v>
      </c>
      <c r="D49" s="8">
        <v>47</v>
      </c>
      <c r="E49" s="8"/>
      <c r="F49" s="8"/>
      <c r="G49" s="8"/>
      <c r="H49" s="8"/>
      <c r="I49" s="8"/>
      <c r="J49" s="8"/>
      <c r="K49" s="8"/>
      <c r="L49" s="8"/>
      <c r="M49" s="8"/>
      <c r="N49" s="4"/>
    </row>
    <row r="50" spans="1:14" hidden="1" outlineLevel="1" x14ac:dyDescent="0.4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5"/>
    </row>
    <row r="51" spans="1:14" collapsed="1" x14ac:dyDescent="0.4"/>
    <row r="52" spans="1:14" x14ac:dyDescent="0.4">
      <c r="A52" s="332" t="s">
        <v>444</v>
      </c>
      <c r="B52" s="332"/>
      <c r="C52" s="332"/>
      <c r="D52" s="332"/>
      <c r="E52" s="332"/>
      <c r="F52" s="332"/>
    </row>
  </sheetData>
  <sheetProtection sheet="1" objects="1" scenarios="1"/>
  <mergeCells count="1">
    <mergeCell ref="A52:F5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説明</vt:lpstr>
      <vt:lpstr>入力</vt:lpstr>
      <vt:lpstr>①申込書（写真の添付必要）</vt:lpstr>
      <vt:lpstr>②業務経歴書</vt:lpstr>
      <vt:lpstr>③業務経歴証明書</vt:lpstr>
      <vt:lpstr>④業務経験事例</vt:lpstr>
      <vt:lpstr>データシート</vt:lpstr>
      <vt:lpstr>'①申込書（写真の添付必要）'!Print_Area</vt:lpstr>
      <vt:lpstr>②業務経歴書!Print_Area</vt:lpstr>
      <vt:lpstr>③業務経歴証明書!Print_Area</vt:lpstr>
      <vt:lpstr>④業務経験事例!Print_Area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2025-03-13T01:54:08Z</cp:lastPrinted>
  <dcterms:created xsi:type="dcterms:W3CDTF">2025-02-28T06:07:36Z</dcterms:created>
  <dcterms:modified xsi:type="dcterms:W3CDTF">2026-03-10T06:55:45Z</dcterms:modified>
</cp:coreProperties>
</file>